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0"/>
  </bookViews>
  <sheets>
    <sheet name="INCOME STAT" sheetId="1" r:id="rId1"/>
    <sheet name="BSHEET" sheetId="2" r:id="rId2"/>
    <sheet name="NOTES" sheetId="3" r:id="rId3"/>
  </sheets>
  <definedNames>
    <definedName name="_xlnm.Print_Area" localSheetId="0">'INCOME STAT'!$A$1:$L$46</definedName>
    <definedName name="_xlnm.Print_Area" localSheetId="2">'NOTES'!$A$1:$M$181</definedName>
    <definedName name="_xlnm.Print_Titles" localSheetId="2">'NOTES'!$1:$3</definedName>
  </definedNames>
  <calcPr fullCalcOnLoad="1"/>
</workbook>
</file>

<file path=xl/sharedStrings.xml><?xml version="1.0" encoding="utf-8"?>
<sst xmlns="http://schemas.openxmlformats.org/spreadsheetml/2006/main" count="282" uniqueCount="232">
  <si>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</si>
  <si>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</si>
  <si>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</si>
  <si>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</si>
  <si>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</si>
  <si>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</si>
  <si>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</si>
  <si>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</si>
  <si>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 xml:space="preserve">1 (a) </t>
  </si>
  <si>
    <t>Turnover</t>
  </si>
  <si>
    <t xml:space="preserve">  (b)</t>
  </si>
  <si>
    <t xml:space="preserve">  (c)</t>
  </si>
  <si>
    <t>Investment income</t>
  </si>
  <si>
    <t>Other income including interst income</t>
  </si>
  <si>
    <t>2 (a)</t>
  </si>
  <si>
    <t>Interest on borrowings</t>
  </si>
  <si>
    <t>Depreciation and amortisation</t>
  </si>
  <si>
    <t xml:space="preserve">  (d)    Exceptional items</t>
  </si>
  <si>
    <t xml:space="preserve">  (e)</t>
  </si>
  <si>
    <t>Operating loss after  interest on borrowings, depreciation</t>
  </si>
  <si>
    <t xml:space="preserve">  (f)</t>
  </si>
  <si>
    <t>Share in results of associated companies</t>
  </si>
  <si>
    <t xml:space="preserve">  (g)</t>
  </si>
  <si>
    <t xml:space="preserve">Loss before taxation, minority interests and extraordinary </t>
  </si>
  <si>
    <t>items</t>
  </si>
  <si>
    <t xml:space="preserve">  (h)</t>
  </si>
  <si>
    <t>Taxation</t>
  </si>
  <si>
    <t xml:space="preserve">  (i)</t>
  </si>
  <si>
    <t>(ii) Less minority interest</t>
  </si>
  <si>
    <t xml:space="preserve">  (j)</t>
  </si>
  <si>
    <t>Loss after taxation attributable to members of the company</t>
  </si>
  <si>
    <t xml:space="preserve">  (k)</t>
  </si>
  <si>
    <t>(i)   Extraordinary items</t>
  </si>
  <si>
    <t>(ii)  Less minority interest</t>
  </si>
  <si>
    <t>(i)  Loss after taxation before deducting minority interest</t>
  </si>
  <si>
    <t xml:space="preserve">  (l)</t>
  </si>
  <si>
    <t>Loss after taxation and extraordinary items attributable to</t>
  </si>
  <si>
    <t>members of the company</t>
  </si>
  <si>
    <t>3 (a)</t>
  </si>
  <si>
    <t>AS AT</t>
  </si>
  <si>
    <t>END OF</t>
  </si>
  <si>
    <t>CURRENT</t>
  </si>
  <si>
    <t>QUARTER</t>
  </si>
  <si>
    <t>PRECEDING</t>
  </si>
  <si>
    <t>FINANCIAL</t>
  </si>
  <si>
    <t>YEAR END</t>
  </si>
  <si>
    <t>5 Current Assets</t>
  </si>
  <si>
    <t>4 Intangible Assets</t>
  </si>
  <si>
    <t>3 Long Term Investments</t>
  </si>
  <si>
    <t>6 Current Liabilities</t>
  </si>
  <si>
    <t>8 Shareholders' Fund</t>
  </si>
  <si>
    <t xml:space="preserve">   Share Capital</t>
  </si>
  <si>
    <t xml:space="preserve">   Reserves </t>
  </si>
  <si>
    <t>Share Premium</t>
  </si>
  <si>
    <t>9 Minority Interests</t>
  </si>
  <si>
    <t>10 Long Term Borrowings</t>
  </si>
  <si>
    <t>12 Net Tangible assets per share (sen)</t>
  </si>
  <si>
    <t>Reserve on Consolidation</t>
  </si>
  <si>
    <t>Accumulated Losses</t>
  </si>
  <si>
    <t>(iii) Extraordinary items attributable to members of the company</t>
  </si>
  <si>
    <t>(i) Basic based on 22,260,000 ordinary shares (sen)</t>
  </si>
  <si>
    <t xml:space="preserve">Loss per share based on 2(j) above </t>
  </si>
  <si>
    <t>11 Deferred Taxation</t>
  </si>
  <si>
    <t>CONSOLIDATED INCOME  STATEMENT</t>
  </si>
  <si>
    <t>NOTES TO THE QUARTERLY REPORT ON CONSOLIDATED RESULTS</t>
  </si>
  <si>
    <t>Accounting Policies</t>
  </si>
  <si>
    <t>Exceptional Items</t>
  </si>
  <si>
    <t>There were no exceptional items for the current financial period todate.</t>
  </si>
  <si>
    <t>Extraordinary Items</t>
  </si>
  <si>
    <t>There were no extraordinary items for the current financial period todate.</t>
  </si>
  <si>
    <t>Pre-acquisition Profits</t>
  </si>
  <si>
    <t>There have been no pre-acquisition profits for the current financial period todate.</t>
  </si>
  <si>
    <t>Investment Income and Profit on Sale of Investment and/or Properties</t>
  </si>
  <si>
    <t>There is no profit on sale of investment or properties.</t>
  </si>
  <si>
    <t>Particulars of Purchase or Disposal of Quoted Securities</t>
  </si>
  <si>
    <t>There were no sales or purchases of quoted securities during the period.</t>
  </si>
  <si>
    <t>As at the Balance Sheet date, the Group does not hold any quoted securities.</t>
  </si>
  <si>
    <t>Changes in the composition of the Group</t>
  </si>
  <si>
    <t>Status of Corporate proposals announced but not completed</t>
  </si>
  <si>
    <t>Explanatory comments about the seasonality or cyclicality of operations</t>
  </si>
  <si>
    <t>Details of issuances and repayment of debt and equity securities</t>
  </si>
  <si>
    <t>Total</t>
  </si>
  <si>
    <t>Secured</t>
  </si>
  <si>
    <t>Unsecured</t>
  </si>
  <si>
    <t>Contingent Liabilities</t>
  </si>
  <si>
    <t>Group Borrowings</t>
  </si>
  <si>
    <t>Financial Instruments with Off Balance Sheet Risks</t>
  </si>
  <si>
    <t xml:space="preserve">There were no financial instruments with off balance sheet risk for the current financial period. </t>
  </si>
  <si>
    <t>Segmental Reporting</t>
  </si>
  <si>
    <t>taxation</t>
  </si>
  <si>
    <t>Assets</t>
  </si>
  <si>
    <t>Employed</t>
  </si>
  <si>
    <t>before</t>
  </si>
  <si>
    <t xml:space="preserve">Explanatory comments on any material change in the profit before taxation for the quarter reported on </t>
  </si>
  <si>
    <t>as compared with the preceding quarter</t>
  </si>
  <si>
    <t>Performance review</t>
  </si>
  <si>
    <t>Current Year Prospects</t>
  </si>
  <si>
    <t>Explanatory notes on any variance in actual profit from forecasted profit</t>
  </si>
  <si>
    <t>The company did not issue any profit forecast during the period.</t>
  </si>
  <si>
    <t>Dividend</t>
  </si>
  <si>
    <t>Material Litigations</t>
  </si>
  <si>
    <t>Segmental information relating to geographical locations has not been prepared as the Group's activities</t>
  </si>
  <si>
    <t>are primarily based in Malaysia.</t>
  </si>
  <si>
    <t>guarantees given to banks, finance companies and creditors for credit facilities granted to its</t>
  </si>
  <si>
    <t>The Group is not subject to seasonality or cyclicality of operations.</t>
  </si>
  <si>
    <t xml:space="preserve">There have been no issuance and repayment of debt and equity securities for the financial period ended </t>
  </si>
  <si>
    <t xml:space="preserve">Property Development </t>
  </si>
  <si>
    <t xml:space="preserve">The quarterly financial statements have been prepared based on accounting policies and methods of </t>
  </si>
  <si>
    <t>Investment in associated companies</t>
  </si>
  <si>
    <t>minority interest and extraordinary items</t>
  </si>
  <si>
    <t xml:space="preserve">and amortisation and  exceptional items but before income tax, </t>
  </si>
  <si>
    <t>depreciation and amortisation, exceptional items, income tax,</t>
  </si>
  <si>
    <t>7 Net Current Liabilities</t>
  </si>
  <si>
    <t>Manufacturing, trading &amp; others</t>
  </si>
  <si>
    <t>Loss before taxation</t>
  </si>
  <si>
    <t>Preceding</t>
  </si>
  <si>
    <t xml:space="preserve">Operating profit/(loss)  before interest on borrowings, </t>
  </si>
  <si>
    <t xml:space="preserve">                       CUMULATIVE</t>
  </si>
  <si>
    <t xml:space="preserve">             %</t>
  </si>
  <si>
    <t>Due from associated companies</t>
  </si>
  <si>
    <t>Due from directors</t>
  </si>
  <si>
    <t>Due to associated companies</t>
  </si>
  <si>
    <t>Due to directors</t>
  </si>
  <si>
    <t>Short term borrowings</t>
  </si>
  <si>
    <t>Provision for taxation</t>
  </si>
  <si>
    <t>Property development project</t>
  </si>
  <si>
    <t>1 Fixed assets</t>
  </si>
  <si>
    <t>2 Investment in associated companies</t>
  </si>
  <si>
    <t>Banks</t>
  </si>
  <si>
    <t>Finance companies</t>
  </si>
  <si>
    <t>Creditors</t>
  </si>
  <si>
    <t>subsidiary and associated companies. The breakdown of contingent liabilities are as follows:</t>
  </si>
  <si>
    <t>a) Short term borrowings</t>
  </si>
  <si>
    <t>b) Long term borrowings</t>
  </si>
  <si>
    <t xml:space="preserve">     Term loans</t>
  </si>
  <si>
    <t xml:space="preserve">     Hire purchase creditors</t>
  </si>
  <si>
    <t xml:space="preserve">     Hire purchase creditors </t>
  </si>
  <si>
    <t xml:space="preserve">     Total</t>
  </si>
  <si>
    <t xml:space="preserve">     Revolving credits</t>
  </si>
  <si>
    <t xml:space="preserve">     Trust receipts and bankers' acceptance</t>
  </si>
  <si>
    <t>Inventories</t>
  </si>
  <si>
    <t>Trade receivables</t>
  </si>
  <si>
    <t>Other receivables, deposits &amp; prepayments</t>
  </si>
  <si>
    <t>Cash and bank balances</t>
  </si>
  <si>
    <t>Trade payables</t>
  </si>
  <si>
    <t>Other payables and accrued expenses</t>
  </si>
  <si>
    <t xml:space="preserve">                              INDIVIDUAL</t>
  </si>
  <si>
    <t>computation consistent with those adopted in the 2000 annual report.</t>
  </si>
  <si>
    <t>Profit/(Loss)</t>
  </si>
  <si>
    <t>Turnover - manufacturing &amp; trading</t>
  </si>
  <si>
    <t>Turnover - property development</t>
  </si>
  <si>
    <t>Profit before taxation - property development</t>
  </si>
  <si>
    <t>Loss before taxation - manufacturing &amp; trading</t>
  </si>
  <si>
    <t xml:space="preserve">Included in taxation is an amount of RM84,000 being underprovision of real property gains tax in respect </t>
  </si>
  <si>
    <t>of prior years.</t>
  </si>
  <si>
    <t>On 8th August 2001, the Company announced that it has entered into a debt restructuring agreement with the</t>
  </si>
  <si>
    <t>borrowers comprising Emico and its subsidiary and the lenders for the compromise of debts amounting to</t>
  </si>
  <si>
    <t>Pursuant to the Agreement, the lenders have agreed to compromise on the principal indebtedness and all interest</t>
  </si>
  <si>
    <t>accruing thereafter until the Debt Conversion Date owed by the Borrowers in the following manners:-</t>
  </si>
  <si>
    <t>(i) RM9,141,530 of the Debts shall be converted into restructured facilities; and</t>
  </si>
  <si>
    <t>(ii) RM108,297,832 of the Debts shall be converted into the following securities to be issued by Emico;</t>
  </si>
  <si>
    <t>- 840,001 units of redeemable secured loan stocks ("RSLS") of the RM100 per unit at an issue price of around</t>
  </si>
  <si>
    <t xml:space="preserve">   RM81.31 each for the settlement of an amount of RM68,297,832 of the Debts; and</t>
  </si>
  <si>
    <t xml:space="preserve">- 451,537 units of the irredeemable convertible secured loan stock ("ICSLS") of RM100 per unit at an issue price </t>
  </si>
  <si>
    <t xml:space="preserve">   of around RM88.59 each for the settlement of an amount of RM40,000,000 of the Debts.</t>
  </si>
  <si>
    <t>On 23rd August 2001, further to the announcement made on the 8th August 2001, Affin Merchant Bank Berhad</t>
  </si>
  <si>
    <t xml:space="preserve">on behalf of Emico announced that the Company has resolved to undertake a Proposed Right Issue to enhance </t>
  </si>
  <si>
    <t xml:space="preserve">the Proposed Debts Restructuring Scheme and a new Proposed ESOS to replace the previous ESOS that had </t>
  </si>
  <si>
    <t xml:space="preserve">for every two (2) existing ordinary shares held in Emico. The indicative payment of the issue price for the Rights </t>
  </si>
  <si>
    <t>Shares at RM1.00 shall be in two (2) calls as proposed below:-</t>
  </si>
  <si>
    <t>(i)  A cash payment of RM0.50 per Rights Share; and</t>
  </si>
  <si>
    <t xml:space="preserve"> (ii) The balance of RM0.50 per Rights Share shall be credited from Emico's share premium account.</t>
  </si>
  <si>
    <t>number of new ordinary shares of RM1.00 each to be offered under the Proposed ESOS shall not be more than</t>
  </si>
  <si>
    <t xml:space="preserve">10% of the issued and paid-up share capital of Emico at any point of the time during the existence of the </t>
  </si>
  <si>
    <t>Proposed ESOS.</t>
  </si>
  <si>
    <t>(a)</t>
  </si>
  <si>
    <t>(b)</t>
  </si>
  <si>
    <t xml:space="preserve">With the signing of the Debts Restructuring Agreement on 8th August 2001, the Company will be able to </t>
  </si>
  <si>
    <t xml:space="preserve">concentrate fully on its core businesses and try to achieve a better results thereon. Barring unforeseen </t>
  </si>
  <si>
    <t xml:space="preserve">circumstances, the results for this year is expected to be better than last year due to the improvement in </t>
  </si>
  <si>
    <t>manufacturing and trading division and property development division.</t>
  </si>
  <si>
    <t>a)  A wholly owned subsidiary, Emico Marketing Sdn Bhd has received writs of summons from suppliers</t>
  </si>
  <si>
    <t>b)  A sub-contractor for earthwork for Emico Development Sdn Bhd has taken legal action against the Company</t>
  </si>
  <si>
    <t xml:space="preserve">c)   Emico Development Sdn Bhd has received writs of summons from a finance company for RM570,000 for </t>
  </si>
  <si>
    <t>Increase/ (Decrease)</t>
  </si>
  <si>
    <t xml:space="preserve">The Company is contingently liable to the extend of about RM 189,581,000 in respect of corporate  </t>
  </si>
  <si>
    <t>FOR THE FINANCIAL QUARTER ENDED 30 SEPTEMBER 2001</t>
  </si>
  <si>
    <t>CONSOLIDATED BALANCE SHEET - 30 SEPTEMBER 2001</t>
  </si>
  <si>
    <t xml:space="preserve">UNAUDITED QUARTERLY REPORT FOR THE FINANCIAL QUARTER ENDED 30 SEPTEMBER 2001 </t>
  </si>
  <si>
    <t>30 September 2001.</t>
  </si>
  <si>
    <t xml:space="preserve">The Directors do not recommend any interim dividend for the period ended 30 September 2001. </t>
  </si>
  <si>
    <t>Details of pending litigation since 31 Dec 2000 which has been updated until  26 November 2001 are as follows:</t>
  </si>
  <si>
    <t>Fixed deposits with licensed banks</t>
  </si>
  <si>
    <t xml:space="preserve">Turnover from manufacturing &amp; trading decreased by 27% as compared to preceding quarter due to lower sales </t>
  </si>
  <si>
    <t>(c)</t>
  </si>
  <si>
    <t xml:space="preserve">On 30th October,2001, a wholly owned subsidiary of the Company, Emico Marketing Sdn Bhd ["EMSB"] had </t>
  </si>
  <si>
    <t xml:space="preserve">entered into a partnership agreement with Wirat Cheevasrirunggrueng ["Wirat"] by incorporating a partnership </t>
  </si>
  <si>
    <t xml:space="preserve">from lifts &amp; escalator division and trading division. However, the property development division posted a </t>
  </si>
  <si>
    <t>strong turnover of RM9.34 million as compared to RM5.98 million in preceding quarter.</t>
  </si>
  <si>
    <t>The Group manage to achieve a lower loss before taxation of RM5.29 million for the 9 months ended 30th</t>
  </si>
  <si>
    <t>current period are mainly due to the followings:</t>
  </si>
  <si>
    <t>a) Strong performance from the property development division which has managed to return  to the black on</t>
  </si>
  <si>
    <t>b) Better results from manufacturing &amp; trading division.</t>
  </si>
  <si>
    <t xml:space="preserve">Loss before taxation for current quarter is maintained at RM1.09 million as the higher loss before taxation from </t>
  </si>
  <si>
    <t>the manufacturing &amp; trading division is mitigated by higher profit from property development division.</t>
  </si>
  <si>
    <t xml:space="preserve">company in Hatyai, Thailand  called Emico Marketing (Thailand) Ltd, Partnership ["Emico (T)]. EMSB will own </t>
  </si>
  <si>
    <t>RM117,439,362 ("Debts") owed by the Borrowers to the lenders as at 30th June 1999.</t>
  </si>
  <si>
    <t xml:space="preserve">2001 to 6th December,2001 in relation to the submission of applications of Proposed Debt Restructuring Scheme, </t>
  </si>
  <si>
    <t xml:space="preserve">Proposed Rights Issue and Proposed ESOS to the relevant authorities. This is mainly due to the lengthy legal </t>
  </si>
  <si>
    <t xml:space="preserve">    cost residential houses launched during the year has been very encouraging.</t>
  </si>
  <si>
    <t>The Proposed ESOS is given to eligible full time Executive Directors and employees of Emico Group. The total</t>
  </si>
  <si>
    <t xml:space="preserve">There has been no change in the composition of the Group other than the above-mentioned. </t>
  </si>
  <si>
    <t>expired on 19th May 2001.</t>
  </si>
  <si>
    <t>Group borrowings and debt securities as at 30th September,2001 are as follows:</t>
  </si>
  <si>
    <t xml:space="preserve">     Bank overdrafts</t>
  </si>
  <si>
    <t>The analysis by activity of the Group for the financial period ended 30th September,2001 are as follows:</t>
  </si>
  <si>
    <t xml:space="preserve">    the back of the reactivation of Sungai Petani Project, Kedah during the year. Response from the sales of medium</t>
  </si>
  <si>
    <t>The Proposed Rights Issue entails the issue of 11,130,000 Rights Shares on the basis of one(1) Rights Share</t>
  </si>
  <si>
    <t>On 6th November,2001, the Company announced that it had on 5th November,2001 made an application to the</t>
  </si>
  <si>
    <t>Kuala Lumpur Stock Exchange for a further extension  of time of an additional one month from 7th November,</t>
  </si>
  <si>
    <t xml:space="preserve">     of building materials totaling approximately RM586,000. The cases are currently fixed for hearing in </t>
  </si>
  <si>
    <t xml:space="preserve">     January 2002.</t>
  </si>
  <si>
    <t xml:space="preserve">      for a disputed contract sum which amounted to approximately RM400,000. The case will be withdrawn as we</t>
  </si>
  <si>
    <t xml:space="preserve">      have reached a settlement agreement with the plaintiff.</t>
  </si>
  <si>
    <t xml:space="preserve">      balance outstanding from hire purchase account. A summary judgement had been entered for one of the</t>
  </si>
  <si>
    <t xml:space="preserve">      case amounting to RM235,000.00 and the remaining cases are awaiting hearing of summary judgement in </t>
  </si>
  <si>
    <t xml:space="preserve">       Dec and Jan 2002. The Company has also make a proposal for settlement and awaiting final approval from</t>
  </si>
  <si>
    <t xml:space="preserve">       the finance company.</t>
  </si>
  <si>
    <t>60% of Emico (T) and Wirat will take up the balance 40% shareholding.</t>
  </si>
  <si>
    <t xml:space="preserve">due diligence process of the said submission. The approval was granted by KLSE in their letter dated </t>
  </si>
  <si>
    <t>23rd November 2001 as announced on 26th November 2001.</t>
  </si>
  <si>
    <t>September 2001 as compared to RM10.11 million for 30th September 2000 respectively. The better results for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</si>
</sst>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" fontId="1" fillId="0" borderId="0" xfId="0" applyNumberFormat="1" applyFont="1" applyAlignment="1">
      <alignment/>
    </xf>
    <xf numFmtId="173" fontId="0" fillId="0" borderId="0" xfId="15" applyNumberFormat="1" applyAlignment="1">
      <alignment/>
    </xf>
    <xf numFmtId="17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71" fontId="1" fillId="0" borderId="2" xfId="15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1" fontId="1" fillId="0" borderId="6" xfId="15" applyFont="1" applyBorder="1" applyAlignment="1">
      <alignment horizontal="center"/>
    </xf>
    <xf numFmtId="171" fontId="1" fillId="0" borderId="0" xfId="15" applyFont="1" applyAlignment="1">
      <alignment horizontal="center"/>
    </xf>
    <xf numFmtId="171" fontId="1" fillId="0" borderId="1" xfId="15" applyFont="1" applyBorder="1" applyAlignment="1">
      <alignment/>
    </xf>
    <xf numFmtId="171" fontId="1" fillId="0" borderId="0" xfId="15" applyFont="1" applyBorder="1" applyAlignment="1">
      <alignment/>
    </xf>
    <xf numFmtId="171" fontId="1" fillId="0" borderId="7" xfId="15" applyFont="1" applyBorder="1" applyAlignment="1">
      <alignment/>
    </xf>
    <xf numFmtId="173" fontId="1" fillId="0" borderId="1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172" fontId="1" fillId="0" borderId="5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73" fontId="1" fillId="0" borderId="8" xfId="15" applyNumberFormat="1" applyFont="1" applyBorder="1" applyAlignment="1">
      <alignment/>
    </xf>
    <xf numFmtId="173" fontId="1" fillId="0" borderId="9" xfId="15" applyNumberFormat="1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15" applyNumberFormat="1" applyFont="1" applyBorder="1" applyAlignment="1">
      <alignment/>
    </xf>
    <xf numFmtId="173" fontId="1" fillId="0" borderId="0" xfId="15" applyNumberFormat="1" applyFont="1" applyAlignment="1">
      <alignment horizontal="right"/>
    </xf>
    <xf numFmtId="173" fontId="1" fillId="0" borderId="0" xfId="15" applyNumberFormat="1" applyFont="1" applyAlignment="1">
      <alignment horizontal="center"/>
    </xf>
    <xf numFmtId="173" fontId="1" fillId="0" borderId="4" xfId="15" applyNumberFormat="1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15" applyNumberFormat="1" applyFont="1" applyBorder="1" applyAlignment="1">
      <alignment horizontal="center"/>
    </xf>
    <xf numFmtId="173" fontId="1" fillId="0" borderId="5" xfId="15" applyNumberFormat="1" applyFont="1" applyBorder="1" applyAlignment="1">
      <alignment horizontal="center"/>
    </xf>
    <xf numFmtId="173" fontId="1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71" fontId="1" fillId="0" borderId="0" xfId="15" applyNumberFormat="1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71" fontId="1" fillId="0" borderId="0" xfId="15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5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4.7109375" style="0" customWidth="1"/>
    <col min="7" max="7" width="5.7109375" style="0" customWidth="1"/>
    <col min="8" max="9" width="12.7109375" style="0" customWidth="1"/>
    <col min="10" max="10" width="3.7109375" style="0" customWidth="1"/>
    <col min="11" max="12" width="12.7109375" style="0" customWidth="1"/>
  </cols>
  <sheetData>
    <row r="1" spans="1:13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188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" t="s">
        <v>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3" t="s">
        <v>146</v>
      </c>
      <c r="J5" s="3"/>
      <c r="K5" s="3" t="s">
        <v>117</v>
      </c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3" t="s">
        <v>1</v>
      </c>
      <c r="I6" s="3" t="s">
        <v>115</v>
      </c>
      <c r="J6" s="3"/>
      <c r="K6" s="3" t="s">
        <v>4</v>
      </c>
      <c r="L6" s="3" t="s">
        <v>115</v>
      </c>
      <c r="M6" s="1"/>
    </row>
    <row r="7" spans="1:13" ht="12.75">
      <c r="A7" s="1"/>
      <c r="B7" s="1"/>
      <c r="C7" s="1"/>
      <c r="D7" s="1"/>
      <c r="E7" s="1"/>
      <c r="F7" s="1"/>
      <c r="G7" s="1"/>
      <c r="H7" s="3" t="s">
        <v>2</v>
      </c>
      <c r="I7" s="3" t="s">
        <v>2</v>
      </c>
      <c r="J7" s="3"/>
      <c r="K7" s="3" t="s">
        <v>2</v>
      </c>
      <c r="L7" s="3" t="s">
        <v>2</v>
      </c>
      <c r="M7" s="1"/>
    </row>
    <row r="8" spans="1:13" ht="12.75">
      <c r="A8" s="1"/>
      <c r="B8" s="1"/>
      <c r="C8" s="1"/>
      <c r="D8" s="1"/>
      <c r="E8" s="1"/>
      <c r="F8" s="1"/>
      <c r="G8" s="1"/>
      <c r="H8" s="3" t="s">
        <v>3</v>
      </c>
      <c r="I8" s="3" t="s">
        <v>3</v>
      </c>
      <c r="J8" s="3"/>
      <c r="K8" s="3" t="s">
        <v>5</v>
      </c>
      <c r="L8" s="3" t="s">
        <v>5</v>
      </c>
      <c r="M8" s="1"/>
    </row>
    <row r="9" spans="1:13" ht="12.75">
      <c r="A9" s="1"/>
      <c r="B9" s="1"/>
      <c r="C9" s="1"/>
      <c r="D9" s="1"/>
      <c r="E9" s="1"/>
      <c r="F9" s="1"/>
      <c r="G9" s="1"/>
      <c r="H9" s="42">
        <v>37164</v>
      </c>
      <c r="I9" s="42">
        <v>36799</v>
      </c>
      <c r="J9" s="3"/>
      <c r="K9" s="42">
        <v>37164</v>
      </c>
      <c r="L9" s="42">
        <v>36799</v>
      </c>
      <c r="M9" s="1"/>
    </row>
    <row r="10" spans="1:13" ht="12.75">
      <c r="A10" s="1"/>
      <c r="B10" s="1"/>
      <c r="C10" s="1"/>
      <c r="D10" s="1"/>
      <c r="E10" s="1"/>
      <c r="F10" s="1"/>
      <c r="G10" s="1"/>
      <c r="H10" s="3" t="s">
        <v>6</v>
      </c>
      <c r="I10" s="3" t="s">
        <v>6</v>
      </c>
      <c r="J10" s="3"/>
      <c r="K10" s="3" t="s">
        <v>6</v>
      </c>
      <c r="L10" s="3" t="s">
        <v>6</v>
      </c>
      <c r="M10" s="1"/>
    </row>
    <row r="11" spans="1:13" ht="13.5" thickBot="1">
      <c r="A11" s="1" t="s">
        <v>8</v>
      </c>
      <c r="B11" s="1" t="s">
        <v>9</v>
      </c>
      <c r="C11" s="1"/>
      <c r="D11" s="1"/>
      <c r="E11" s="1"/>
      <c r="F11" s="1"/>
      <c r="G11" s="1"/>
      <c r="H11" s="13">
        <v>23072</v>
      </c>
      <c r="I11" s="13">
        <v>12830</v>
      </c>
      <c r="J11" s="1"/>
      <c r="K11" s="13">
        <v>62838</v>
      </c>
      <c r="L11" s="13">
        <v>39205</v>
      </c>
      <c r="M11" s="1"/>
    </row>
    <row r="12" spans="1:13" ht="13.5" thickBot="1">
      <c r="A12" s="1" t="s">
        <v>10</v>
      </c>
      <c r="B12" s="1" t="s">
        <v>12</v>
      </c>
      <c r="C12" s="1"/>
      <c r="D12" s="1"/>
      <c r="E12" s="1"/>
      <c r="F12" s="1"/>
      <c r="G12" s="1"/>
      <c r="H12" s="18">
        <v>0</v>
      </c>
      <c r="I12" s="18">
        <v>0</v>
      </c>
      <c r="J12" s="19"/>
      <c r="K12" s="18">
        <v>0</v>
      </c>
      <c r="L12" s="18">
        <v>0</v>
      </c>
      <c r="M12" s="1"/>
    </row>
    <row r="13" spans="1:13" ht="13.5" thickBot="1">
      <c r="A13" s="1" t="s">
        <v>11</v>
      </c>
      <c r="B13" s="1" t="s">
        <v>13</v>
      </c>
      <c r="C13" s="1"/>
      <c r="D13" s="1"/>
      <c r="E13" s="1"/>
      <c r="F13" s="1"/>
      <c r="G13" s="1"/>
      <c r="H13" s="18">
        <v>0</v>
      </c>
      <c r="I13" s="18">
        <v>0</v>
      </c>
      <c r="J13" s="19"/>
      <c r="K13" s="18">
        <v>0</v>
      </c>
      <c r="L13" s="18">
        <v>0</v>
      </c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5"/>
      <c r="K14" s="1"/>
      <c r="L14" s="1"/>
      <c r="M14" s="1"/>
    </row>
    <row r="15" spans="1:13" ht="12.75">
      <c r="A15" s="4" t="s">
        <v>14</v>
      </c>
      <c r="B15" s="1" t="s">
        <v>116</v>
      </c>
      <c r="C15" s="1"/>
      <c r="D15" s="1"/>
      <c r="E15" s="1"/>
      <c r="F15" s="1"/>
      <c r="G15" s="1"/>
      <c r="H15" s="7"/>
      <c r="I15" s="7"/>
      <c r="J15" s="15"/>
      <c r="K15" s="7"/>
      <c r="L15" s="7"/>
      <c r="M15" s="1"/>
    </row>
    <row r="16" spans="1:13" ht="12.75">
      <c r="A16" s="1"/>
      <c r="B16" s="1" t="s">
        <v>111</v>
      </c>
      <c r="C16" s="1"/>
      <c r="D16" s="1"/>
      <c r="E16" s="1"/>
      <c r="F16" s="1"/>
      <c r="G16" s="1"/>
      <c r="H16" s="9" t="s">
        <v>0</v>
      </c>
      <c r="I16" s="9" t="s">
        <v>0</v>
      </c>
      <c r="J16" s="14"/>
      <c r="K16" s="9" t="str">
        <f>+H16</f>
        <v> </v>
      </c>
      <c r="L16" s="9"/>
      <c r="M16" s="1"/>
    </row>
    <row r="17" spans="1:13" ht="12.75">
      <c r="A17" s="1"/>
      <c r="B17" s="1" t="s">
        <v>109</v>
      </c>
      <c r="C17" s="1"/>
      <c r="D17" s="1"/>
      <c r="E17" s="1"/>
      <c r="F17" s="1"/>
      <c r="G17" s="31"/>
      <c r="H17" s="32">
        <v>3123</v>
      </c>
      <c r="I17" s="32">
        <v>727</v>
      </c>
      <c r="J17" s="14"/>
      <c r="K17" s="9">
        <v>6337</v>
      </c>
      <c r="L17" s="9">
        <v>976</v>
      </c>
      <c r="M17" s="1"/>
    </row>
    <row r="18" spans="1:13" ht="12.75">
      <c r="A18" s="1" t="s">
        <v>10</v>
      </c>
      <c r="B18" s="1" t="s">
        <v>15</v>
      </c>
      <c r="C18" s="1"/>
      <c r="D18" s="1"/>
      <c r="E18" s="1"/>
      <c r="F18" s="1"/>
      <c r="G18" s="31"/>
      <c r="H18" s="32">
        <v>-3505</v>
      </c>
      <c r="I18" s="32">
        <v>-3085</v>
      </c>
      <c r="J18" s="14"/>
      <c r="K18" s="9">
        <v>-9679</v>
      </c>
      <c r="L18" s="9">
        <v>-8898</v>
      </c>
      <c r="M18" s="1"/>
    </row>
    <row r="19" spans="1:13" ht="12.75">
      <c r="A19" s="1" t="s">
        <v>11</v>
      </c>
      <c r="B19" s="1" t="s">
        <v>16</v>
      </c>
      <c r="C19" s="1"/>
      <c r="D19" s="1"/>
      <c r="E19" s="1"/>
      <c r="F19" s="1"/>
      <c r="G19" s="31"/>
      <c r="H19" s="32">
        <v>-710</v>
      </c>
      <c r="I19" s="32">
        <v>-696</v>
      </c>
      <c r="J19" s="14"/>
      <c r="K19" s="9">
        <v>-1952</v>
      </c>
      <c r="L19" s="9">
        <v>-2193</v>
      </c>
      <c r="M19" s="1"/>
    </row>
    <row r="20" spans="1:13" ht="12.75">
      <c r="A20" s="1" t="s">
        <v>17</v>
      </c>
      <c r="B20" s="1"/>
      <c r="C20" s="1"/>
      <c r="D20" s="1"/>
      <c r="E20" s="1"/>
      <c r="F20" s="1"/>
      <c r="G20" s="1"/>
      <c r="H20" s="10">
        <v>0</v>
      </c>
      <c r="I20" s="10">
        <v>0</v>
      </c>
      <c r="J20" s="14"/>
      <c r="K20" s="10">
        <v>0</v>
      </c>
      <c r="L20" s="10">
        <v>0</v>
      </c>
      <c r="M20" s="1"/>
    </row>
    <row r="21" spans="1:13" ht="12.75">
      <c r="A21" s="1" t="s">
        <v>18</v>
      </c>
      <c r="B21" s="1" t="s">
        <v>19</v>
      </c>
      <c r="C21" s="1"/>
      <c r="D21" s="1"/>
      <c r="E21" s="1"/>
      <c r="F21" s="1"/>
      <c r="G21" s="1"/>
      <c r="H21" s="1"/>
      <c r="I21" s="1"/>
      <c r="J21" s="17"/>
      <c r="M21" s="1"/>
    </row>
    <row r="22" spans="1:13" ht="12.75">
      <c r="A22" s="1"/>
      <c r="B22" s="1" t="s">
        <v>110</v>
      </c>
      <c r="C22" s="1"/>
      <c r="D22" s="1"/>
      <c r="E22" s="1"/>
      <c r="G22" s="1"/>
      <c r="H22" s="1"/>
      <c r="I22" s="1"/>
      <c r="J22" s="15"/>
      <c r="K22" s="1"/>
      <c r="L22" s="1"/>
      <c r="M22" s="1"/>
    </row>
    <row r="23" spans="1:13" ht="12.75">
      <c r="A23" s="1"/>
      <c r="B23" s="1" t="s">
        <v>109</v>
      </c>
      <c r="C23" s="1"/>
      <c r="D23" s="1"/>
      <c r="E23" s="1"/>
      <c r="F23" s="1"/>
      <c r="G23" s="1"/>
      <c r="H23" s="11">
        <f>SUM(H17:H20)</f>
        <v>-1092</v>
      </c>
      <c r="I23" s="11">
        <f>SUM(I17:I20)</f>
        <v>-3054</v>
      </c>
      <c r="J23" s="14"/>
      <c r="K23" s="11">
        <f>SUM(K17:K20)</f>
        <v>-5294</v>
      </c>
      <c r="L23" s="11">
        <f>SUM(L17:L20)</f>
        <v>-10115</v>
      </c>
      <c r="M23" s="1"/>
    </row>
    <row r="24" spans="1:13" ht="12.75">
      <c r="A24" s="1"/>
      <c r="B24" s="1"/>
      <c r="C24" s="1"/>
      <c r="D24" s="1"/>
      <c r="E24" s="1"/>
      <c r="F24" s="1"/>
      <c r="G24" s="1"/>
      <c r="H24" s="11" t="s">
        <v>0</v>
      </c>
      <c r="I24" s="11" t="s">
        <v>0</v>
      </c>
      <c r="J24" s="14"/>
      <c r="K24" s="11"/>
      <c r="L24" s="11"/>
      <c r="M24" s="1"/>
    </row>
    <row r="25" spans="1:13" ht="12.75">
      <c r="A25" s="1" t="s">
        <v>20</v>
      </c>
      <c r="B25" s="1" t="s">
        <v>21</v>
      </c>
      <c r="C25" s="1"/>
      <c r="D25" s="1"/>
      <c r="E25" s="1"/>
      <c r="F25" s="1"/>
      <c r="G25" s="1"/>
      <c r="H25" s="12">
        <v>-30</v>
      </c>
      <c r="I25" s="12">
        <v>-15</v>
      </c>
      <c r="J25" s="14"/>
      <c r="K25" s="12">
        <v>-90</v>
      </c>
      <c r="L25" s="12">
        <v>-50</v>
      </c>
      <c r="M25" s="1"/>
    </row>
    <row r="26" spans="1:13" ht="12.75">
      <c r="A26" s="1"/>
      <c r="B26" s="1"/>
      <c r="C26" s="1"/>
      <c r="D26" s="1"/>
      <c r="E26" s="1"/>
      <c r="F26" s="1"/>
      <c r="G26" s="1"/>
      <c r="H26" s="11"/>
      <c r="I26" s="11"/>
      <c r="J26" s="14"/>
      <c r="K26" s="11"/>
      <c r="L26" s="11"/>
      <c r="M26" s="1"/>
    </row>
    <row r="27" spans="1:13" ht="12.75">
      <c r="A27" s="1" t="s">
        <v>22</v>
      </c>
      <c r="B27" s="1" t="s">
        <v>23</v>
      </c>
      <c r="C27" s="1"/>
      <c r="D27" s="1"/>
      <c r="E27" s="1"/>
      <c r="F27" s="1"/>
      <c r="G27" s="1"/>
      <c r="H27" s="11"/>
      <c r="I27" s="11"/>
      <c r="J27" s="14"/>
      <c r="K27" s="11"/>
      <c r="L27" s="11"/>
      <c r="M27" s="1"/>
    </row>
    <row r="28" spans="1:13" ht="12.75">
      <c r="A28" s="1"/>
      <c r="B28" s="1" t="s">
        <v>24</v>
      </c>
      <c r="C28" s="1"/>
      <c r="D28" s="1"/>
      <c r="E28" s="1"/>
      <c r="F28" s="1"/>
      <c r="G28" s="1"/>
      <c r="H28" s="11">
        <f>+H23+H25</f>
        <v>-1122</v>
      </c>
      <c r="I28" s="11">
        <f>+I23+I25</f>
        <v>-3069</v>
      </c>
      <c r="J28" s="14"/>
      <c r="K28" s="11">
        <f>+K23+K25</f>
        <v>-5384</v>
      </c>
      <c r="L28" s="11">
        <f>+L23+L25</f>
        <v>-10165</v>
      </c>
      <c r="M28" s="1"/>
    </row>
    <row r="29" spans="1:13" ht="12.75">
      <c r="A29" s="1"/>
      <c r="B29" s="1"/>
      <c r="C29" s="1"/>
      <c r="D29" s="1"/>
      <c r="E29" s="1"/>
      <c r="F29" s="1"/>
      <c r="G29" s="1"/>
      <c r="H29" s="11"/>
      <c r="I29" s="11"/>
      <c r="J29" s="14"/>
      <c r="K29" s="11"/>
      <c r="L29" s="11"/>
      <c r="M29" s="1"/>
    </row>
    <row r="30" spans="1:13" ht="12.75">
      <c r="A30" s="1" t="s">
        <v>25</v>
      </c>
      <c r="B30" s="1" t="s">
        <v>26</v>
      </c>
      <c r="C30" s="1"/>
      <c r="D30" s="1"/>
      <c r="E30" s="1"/>
      <c r="F30" s="1"/>
      <c r="G30" s="1"/>
      <c r="H30" s="12">
        <v>0</v>
      </c>
      <c r="I30" s="12">
        <v>0</v>
      </c>
      <c r="J30" s="14"/>
      <c r="K30" s="12">
        <v>-84</v>
      </c>
      <c r="L30" s="12">
        <f>+J30</f>
        <v>0</v>
      </c>
      <c r="M30" s="1"/>
    </row>
    <row r="31" spans="1:13" ht="12.75">
      <c r="A31" s="1"/>
      <c r="B31" s="1"/>
      <c r="C31" s="1"/>
      <c r="D31" s="1"/>
      <c r="E31" s="1"/>
      <c r="F31" s="1"/>
      <c r="G31" s="1"/>
      <c r="H31" s="11"/>
      <c r="I31" s="11"/>
      <c r="J31" s="14"/>
      <c r="K31" s="11"/>
      <c r="L31" s="11"/>
      <c r="M31" s="1"/>
    </row>
    <row r="32" spans="1:13" ht="12.75">
      <c r="A32" s="1" t="s">
        <v>27</v>
      </c>
      <c r="B32" s="1" t="s">
        <v>34</v>
      </c>
      <c r="C32" s="1"/>
      <c r="D32" s="1"/>
      <c r="E32" s="1"/>
      <c r="F32" s="1"/>
      <c r="G32" s="1"/>
      <c r="H32" s="11">
        <f>+H28+H30</f>
        <v>-1122</v>
      </c>
      <c r="I32" s="11">
        <f>+I28+I30</f>
        <v>-3069</v>
      </c>
      <c r="J32" s="14"/>
      <c r="K32" s="11">
        <f>+K28+K30</f>
        <v>-5468</v>
      </c>
      <c r="L32" s="11">
        <f>+L28+L30</f>
        <v>-10165</v>
      </c>
      <c r="M32" s="1"/>
    </row>
    <row r="33" spans="1:13" ht="12.75">
      <c r="A33" s="1"/>
      <c r="B33" s="1" t="s">
        <v>28</v>
      </c>
      <c r="C33" s="1"/>
      <c r="D33" s="1"/>
      <c r="E33" s="1"/>
      <c r="F33" s="1"/>
      <c r="G33" s="1"/>
      <c r="H33" s="1">
        <v>22</v>
      </c>
      <c r="I33" s="1">
        <v>93</v>
      </c>
      <c r="J33" s="1"/>
      <c r="K33" s="1">
        <v>70</v>
      </c>
      <c r="L33" s="1">
        <v>895</v>
      </c>
      <c r="M33" s="1"/>
    </row>
    <row r="34" spans="1:13" ht="12.75">
      <c r="A34" s="1"/>
      <c r="B34" s="1"/>
      <c r="C34" s="1"/>
      <c r="D34" s="1"/>
      <c r="E34" s="1"/>
      <c r="F34" s="1"/>
      <c r="G34" s="1"/>
      <c r="H34" s="11"/>
      <c r="I34" s="11"/>
      <c r="J34" s="14"/>
      <c r="K34" s="11"/>
      <c r="L34" s="11"/>
      <c r="M34" s="1"/>
    </row>
    <row r="35" spans="1:13" ht="12.75">
      <c r="A35" s="1" t="s">
        <v>29</v>
      </c>
      <c r="B35" s="1" t="s">
        <v>30</v>
      </c>
      <c r="C35" s="1"/>
      <c r="D35" s="1"/>
      <c r="E35" s="1"/>
      <c r="F35" s="1"/>
      <c r="G35" s="1"/>
      <c r="H35" s="11">
        <f>+H32+H33</f>
        <v>-1100</v>
      </c>
      <c r="I35" s="11">
        <f>+I32+I33</f>
        <v>-2976</v>
      </c>
      <c r="J35" s="11"/>
      <c r="K35" s="11">
        <f>+K32+K33</f>
        <v>-5398</v>
      </c>
      <c r="L35" s="11">
        <f>+L32+L33</f>
        <v>-9270</v>
      </c>
      <c r="M35" s="1"/>
    </row>
    <row r="36" spans="1:13" ht="12.75">
      <c r="A36" s="1"/>
      <c r="B36" s="1"/>
      <c r="C36" s="1"/>
      <c r="D36" s="1"/>
      <c r="E36" s="1"/>
      <c r="F36" s="1"/>
      <c r="G36" s="1"/>
      <c r="H36" s="11"/>
      <c r="I36" s="11"/>
      <c r="J36" s="14"/>
      <c r="K36" s="11"/>
      <c r="L36" s="11"/>
      <c r="M36" s="1"/>
    </row>
    <row r="37" spans="1:13" ht="12.75">
      <c r="A37" s="1" t="s">
        <v>31</v>
      </c>
      <c r="B37" s="1" t="s">
        <v>32</v>
      </c>
      <c r="C37" s="1"/>
      <c r="D37" s="1"/>
      <c r="E37" s="1"/>
      <c r="F37" s="1"/>
      <c r="G37" s="1"/>
      <c r="H37" s="20">
        <v>0</v>
      </c>
      <c r="I37" s="20">
        <v>0</v>
      </c>
      <c r="J37" s="21"/>
      <c r="K37" s="20">
        <v>0</v>
      </c>
      <c r="L37" s="20">
        <v>0</v>
      </c>
      <c r="M37" s="1"/>
    </row>
    <row r="38" spans="1:13" ht="12.75">
      <c r="A38" s="1"/>
      <c r="B38" s="1" t="s">
        <v>33</v>
      </c>
      <c r="C38" s="1"/>
      <c r="D38" s="1"/>
      <c r="E38" s="1"/>
      <c r="F38" s="1"/>
      <c r="G38" s="1"/>
      <c r="H38" s="8">
        <v>0</v>
      </c>
      <c r="I38" s="8">
        <v>0</v>
      </c>
      <c r="J38" s="21"/>
      <c r="K38" s="8">
        <v>0</v>
      </c>
      <c r="L38" s="8">
        <v>0</v>
      </c>
      <c r="M38" s="1"/>
    </row>
    <row r="39" spans="1:13" ht="12.75">
      <c r="A39" s="1"/>
      <c r="B39" s="1" t="s">
        <v>59</v>
      </c>
      <c r="C39" s="1"/>
      <c r="D39" s="1"/>
      <c r="E39" s="1"/>
      <c r="F39" s="1"/>
      <c r="G39" s="1"/>
      <c r="H39" s="22">
        <v>0</v>
      </c>
      <c r="I39" s="22">
        <v>0</v>
      </c>
      <c r="J39" s="21"/>
      <c r="K39" s="22">
        <v>0</v>
      </c>
      <c r="L39" s="22">
        <v>0</v>
      </c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 t="s">
        <v>35</v>
      </c>
      <c r="B41" s="1" t="s">
        <v>36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 thickBot="1">
      <c r="A42" s="1"/>
      <c r="B42" s="1" t="s">
        <v>37</v>
      </c>
      <c r="C42" s="1"/>
      <c r="D42" s="1"/>
      <c r="E42" s="1"/>
      <c r="F42" s="1"/>
      <c r="G42" s="1"/>
      <c r="H42" s="13">
        <f>+H35</f>
        <v>-1100</v>
      </c>
      <c r="I42" s="13">
        <f>+I35</f>
        <v>-2976</v>
      </c>
      <c r="J42" s="14"/>
      <c r="K42" s="13">
        <f>+K35</f>
        <v>-5398</v>
      </c>
      <c r="L42" s="13">
        <f>+L35</f>
        <v>-9270</v>
      </c>
      <c r="M42" s="1"/>
    </row>
    <row r="43" spans="1:13" ht="12.75">
      <c r="A43" s="1"/>
      <c r="B43" s="1"/>
      <c r="C43" s="1"/>
      <c r="D43" s="1"/>
      <c r="E43" s="1"/>
      <c r="F43" s="1"/>
      <c r="G43" s="1"/>
      <c r="H43" s="11"/>
      <c r="I43" s="11"/>
      <c r="J43" s="14"/>
      <c r="K43" s="11"/>
      <c r="L43" s="11"/>
      <c r="M43" s="1"/>
    </row>
    <row r="44" spans="1:13" ht="12.75">
      <c r="A44" s="1" t="s">
        <v>38</v>
      </c>
      <c r="B44" s="1" t="s">
        <v>61</v>
      </c>
      <c r="C44" s="1"/>
      <c r="D44" s="1"/>
      <c r="E44" s="1"/>
      <c r="F44" s="1"/>
      <c r="G44" s="1"/>
      <c r="H44" s="1"/>
      <c r="I44" s="1"/>
      <c r="J44" s="15"/>
      <c r="K44" s="1"/>
      <c r="L44" s="1"/>
      <c r="M44" s="1"/>
    </row>
    <row r="45" spans="1:13" ht="13.5" thickBot="1">
      <c r="A45" s="1"/>
      <c r="B45" s="1" t="s">
        <v>60</v>
      </c>
      <c r="C45" s="1"/>
      <c r="D45" s="1"/>
      <c r="E45" s="1"/>
      <c r="F45" s="1"/>
      <c r="G45" s="1"/>
      <c r="H45" s="26">
        <f>+H42/22260*100</f>
        <v>-4.941599281221923</v>
      </c>
      <c r="I45" s="26">
        <f>+I42/22260*100</f>
        <v>-13.369272237196766</v>
      </c>
      <c r="J45" s="16"/>
      <c r="K45" s="26">
        <f>+K42/22260*100</f>
        <v>-24.249775381850856</v>
      </c>
      <c r="L45" s="26">
        <f>+L42/22260*100</f>
        <v>-41.64420485175202</v>
      </c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</sheetData>
  <printOptions/>
  <pageMargins left="0.35" right="0.33" top="1" bottom="1" header="0.5" footer="0.5"/>
  <pageSetup fitToHeight="1" fitToWidth="1"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workbookViewId="0" topLeftCell="A1">
      <selection activeCell="D30" sqref="D30"/>
    </sheetView>
  </sheetViews>
  <sheetFormatPr defaultColWidth="9.140625" defaultRowHeight="12.75"/>
  <cols>
    <col min="1" max="1" width="5.7109375" style="0" customWidth="1"/>
    <col min="5" max="6" width="15.7109375" style="0" customWidth="1"/>
    <col min="7" max="7" width="4.7109375" style="0" customWidth="1"/>
    <col min="8" max="8" width="15.7109375" style="0" customWidth="1"/>
  </cols>
  <sheetData>
    <row r="1" spans="1:9" ht="12.75">
      <c r="A1" s="2" t="s">
        <v>7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187</v>
      </c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6:8" ht="12.75">
      <c r="F4" s="3" t="s">
        <v>39</v>
      </c>
      <c r="G4" s="3"/>
      <c r="H4" s="3" t="s">
        <v>39</v>
      </c>
    </row>
    <row r="5" spans="6:8" ht="12.75">
      <c r="F5" s="3" t="s">
        <v>40</v>
      </c>
      <c r="G5" s="3"/>
      <c r="H5" s="3" t="s">
        <v>43</v>
      </c>
    </row>
    <row r="6" spans="6:8" ht="12.75">
      <c r="F6" s="3" t="s">
        <v>41</v>
      </c>
      <c r="G6" s="3"/>
      <c r="H6" s="3" t="s">
        <v>44</v>
      </c>
    </row>
    <row r="7" spans="6:8" ht="12.75">
      <c r="F7" s="3" t="s">
        <v>42</v>
      </c>
      <c r="G7" s="3"/>
      <c r="H7" s="3" t="s">
        <v>45</v>
      </c>
    </row>
    <row r="8" spans="6:8" ht="12.75">
      <c r="F8" s="42">
        <v>37164</v>
      </c>
      <c r="G8" s="3"/>
      <c r="H8" s="42">
        <v>36891</v>
      </c>
    </row>
    <row r="9" spans="6:8" ht="12.75">
      <c r="F9" s="3" t="s">
        <v>6</v>
      </c>
      <c r="G9" s="3"/>
      <c r="H9" s="3" t="s">
        <v>6</v>
      </c>
    </row>
    <row r="10" spans="1:8" ht="12.75">
      <c r="A10" s="1" t="s">
        <v>126</v>
      </c>
      <c r="B10" s="1"/>
      <c r="C10" s="1"/>
      <c r="D10" s="1"/>
      <c r="E10" s="1"/>
      <c r="F10" s="11">
        <v>34516</v>
      </c>
      <c r="G10" s="11"/>
      <c r="H10" s="11">
        <v>36378</v>
      </c>
    </row>
    <row r="11" spans="1:8" ht="12.75">
      <c r="A11" s="1"/>
      <c r="B11" s="1"/>
      <c r="C11" s="1"/>
      <c r="D11" s="1"/>
      <c r="E11" s="1"/>
      <c r="F11" s="11"/>
      <c r="G11" s="11"/>
      <c r="H11" s="11"/>
    </row>
    <row r="12" spans="1:8" ht="12.75">
      <c r="A12" s="1" t="s">
        <v>127</v>
      </c>
      <c r="B12" s="1"/>
      <c r="C12" s="1"/>
      <c r="D12" s="1"/>
      <c r="E12" s="1"/>
      <c r="F12" s="11">
        <v>817</v>
      </c>
      <c r="G12" s="11"/>
      <c r="H12" s="11">
        <v>787</v>
      </c>
    </row>
    <row r="13" spans="1:8" ht="12.75">
      <c r="A13" s="1"/>
      <c r="B13" s="1"/>
      <c r="C13" s="1"/>
      <c r="D13" s="1"/>
      <c r="E13" s="1"/>
      <c r="F13" s="11"/>
      <c r="G13" s="11"/>
      <c r="H13" s="11"/>
    </row>
    <row r="14" spans="1:8" ht="12.75">
      <c r="A14" s="1" t="s">
        <v>48</v>
      </c>
      <c r="B14" s="1"/>
      <c r="C14" s="1"/>
      <c r="D14" s="1"/>
      <c r="E14" s="1"/>
      <c r="F14" s="11">
        <f>17927+2915+58</f>
        <v>20900</v>
      </c>
      <c r="G14" s="11"/>
      <c r="H14" s="11">
        <v>23363</v>
      </c>
    </row>
    <row r="15" spans="1:8" ht="12.75">
      <c r="A15" s="1"/>
      <c r="B15" s="1"/>
      <c r="C15" s="1"/>
      <c r="D15" s="1"/>
      <c r="E15" s="1"/>
      <c r="F15" s="11"/>
      <c r="G15" s="11"/>
      <c r="H15" s="11"/>
    </row>
    <row r="16" spans="1:8" ht="12.75">
      <c r="A16" s="1" t="s">
        <v>47</v>
      </c>
      <c r="B16" s="1"/>
      <c r="C16" s="1"/>
      <c r="D16" s="1"/>
      <c r="E16" s="1"/>
      <c r="F16" s="11">
        <v>4369</v>
      </c>
      <c r="G16" s="11"/>
      <c r="H16" s="11">
        <v>4539</v>
      </c>
    </row>
    <row r="17" spans="1:8" ht="12.75">
      <c r="A17" s="1"/>
      <c r="B17" s="1"/>
      <c r="C17" s="1"/>
      <c r="D17" s="1"/>
      <c r="E17" s="1"/>
      <c r="F17" s="11"/>
      <c r="G17" s="14"/>
      <c r="H17" s="11"/>
    </row>
    <row r="18" spans="1:8" ht="12.75">
      <c r="A18" s="1" t="s">
        <v>46</v>
      </c>
      <c r="B18" s="1"/>
      <c r="C18" s="1"/>
      <c r="D18" s="1"/>
      <c r="E18" s="1"/>
      <c r="F18" s="11"/>
      <c r="G18" s="14"/>
      <c r="H18" s="11"/>
    </row>
    <row r="19" spans="1:8" ht="12.75">
      <c r="A19" s="1"/>
      <c r="B19" s="1" t="s">
        <v>125</v>
      </c>
      <c r="C19" s="1"/>
      <c r="D19" s="1"/>
      <c r="E19" s="1"/>
      <c r="F19" s="23">
        <v>42009</v>
      </c>
      <c r="G19" s="14"/>
      <c r="H19" s="23">
        <v>26419</v>
      </c>
    </row>
    <row r="20" spans="1:8" ht="12.75">
      <c r="A20" s="1"/>
      <c r="B20" s="1" t="s">
        <v>140</v>
      </c>
      <c r="C20" s="1"/>
      <c r="D20" s="1"/>
      <c r="E20" s="1"/>
      <c r="F20" s="9">
        <v>9124</v>
      </c>
      <c r="G20" s="14"/>
      <c r="H20" s="9">
        <v>10796</v>
      </c>
    </row>
    <row r="21" spans="1:8" ht="12.75">
      <c r="A21" s="1"/>
      <c r="B21" s="1" t="s">
        <v>141</v>
      </c>
      <c r="C21" s="1"/>
      <c r="D21" s="1"/>
      <c r="E21" s="1"/>
      <c r="F21" s="9">
        <v>45343</v>
      </c>
      <c r="G21" s="14"/>
      <c r="H21" s="9">
        <v>36202</v>
      </c>
    </row>
    <row r="22" spans="1:8" ht="12.75">
      <c r="A22" s="1"/>
      <c r="B22" s="1" t="s">
        <v>142</v>
      </c>
      <c r="C22" s="1"/>
      <c r="D22" s="1"/>
      <c r="E22" s="1"/>
      <c r="F22" s="9">
        <v>8137</v>
      </c>
      <c r="G22" s="14" t="s">
        <v>0</v>
      </c>
      <c r="H22" s="9">
        <v>10138</v>
      </c>
    </row>
    <row r="23" spans="1:8" ht="12.75">
      <c r="A23" s="1"/>
      <c r="B23" s="1" t="s">
        <v>119</v>
      </c>
      <c r="C23" s="1"/>
      <c r="D23" s="1"/>
      <c r="E23" s="1"/>
      <c r="F23" s="9">
        <v>1369</v>
      </c>
      <c r="G23" s="14"/>
      <c r="H23" s="9">
        <v>2058</v>
      </c>
    </row>
    <row r="24" spans="1:8" ht="12.75">
      <c r="A24" s="1"/>
      <c r="B24" s="1" t="s">
        <v>120</v>
      </c>
      <c r="C24" s="1"/>
      <c r="D24" s="1"/>
      <c r="E24" s="1"/>
      <c r="F24" s="9">
        <v>174</v>
      </c>
      <c r="G24" s="14"/>
      <c r="H24" s="9">
        <v>202</v>
      </c>
    </row>
    <row r="25" spans="1:8" ht="12.75">
      <c r="A25" s="1"/>
      <c r="B25" s="1" t="s">
        <v>192</v>
      </c>
      <c r="C25" s="1"/>
      <c r="D25" s="1"/>
      <c r="E25" s="1"/>
      <c r="F25" s="9">
        <v>6284</v>
      </c>
      <c r="G25" s="14"/>
      <c r="H25" s="9">
        <v>2500</v>
      </c>
    </row>
    <row r="26" spans="1:8" ht="12.75">
      <c r="A26" s="1"/>
      <c r="B26" s="1" t="s">
        <v>143</v>
      </c>
      <c r="C26" s="1"/>
      <c r="D26" s="1"/>
      <c r="E26" s="1"/>
      <c r="F26" s="10">
        <v>4954</v>
      </c>
      <c r="G26" s="14"/>
      <c r="H26" s="10">
        <v>6485</v>
      </c>
    </row>
    <row r="27" spans="1:8" ht="12.75">
      <c r="A27" s="1"/>
      <c r="B27" s="1"/>
      <c r="C27" s="1"/>
      <c r="D27" s="1"/>
      <c r="E27" s="1"/>
      <c r="F27" s="24">
        <f>SUM(F19:F26)</f>
        <v>117394</v>
      </c>
      <c r="G27" s="14"/>
      <c r="H27" s="24">
        <f>SUM(H19:H26)</f>
        <v>94800</v>
      </c>
    </row>
    <row r="28" spans="1:8" ht="12.75">
      <c r="A28" s="1"/>
      <c r="B28" s="1"/>
      <c r="C28" s="1"/>
      <c r="D28" s="1"/>
      <c r="E28" s="1"/>
      <c r="F28" s="11"/>
      <c r="G28" s="14"/>
      <c r="H28" s="11"/>
    </row>
    <row r="29" spans="1:8" ht="12.75">
      <c r="A29" s="1" t="s">
        <v>49</v>
      </c>
      <c r="B29" s="1"/>
      <c r="C29" s="1"/>
      <c r="D29" s="1"/>
      <c r="E29" s="1"/>
      <c r="F29" s="11"/>
      <c r="G29" s="14"/>
      <c r="H29" s="11"/>
    </row>
    <row r="30" spans="1:8" ht="12.75">
      <c r="A30" s="1"/>
      <c r="B30" s="1" t="s">
        <v>144</v>
      </c>
      <c r="C30" s="1"/>
      <c r="D30" s="1"/>
      <c r="E30" s="1"/>
      <c r="F30" s="23">
        <v>18693</v>
      </c>
      <c r="G30" s="14"/>
      <c r="H30" s="23">
        <v>8069</v>
      </c>
    </row>
    <row r="31" spans="1:8" ht="12.75">
      <c r="A31" s="1"/>
      <c r="B31" s="1" t="s">
        <v>121</v>
      </c>
      <c r="C31" s="1"/>
      <c r="D31" s="1"/>
      <c r="E31" s="1"/>
      <c r="F31" s="9">
        <v>2002</v>
      </c>
      <c r="G31" s="14"/>
      <c r="H31" s="9">
        <v>2128</v>
      </c>
    </row>
    <row r="32" spans="1:8" ht="12.75">
      <c r="A32" s="1"/>
      <c r="B32" s="1" t="s">
        <v>145</v>
      </c>
      <c r="C32" s="1"/>
      <c r="D32" s="1"/>
      <c r="E32" s="1"/>
      <c r="F32" s="9">
        <v>31094</v>
      </c>
      <c r="G32" s="14"/>
      <c r="H32" s="9">
        <v>25448</v>
      </c>
    </row>
    <row r="33" spans="1:8" ht="12.75">
      <c r="A33" s="1"/>
      <c r="B33" s="1" t="s">
        <v>122</v>
      </c>
      <c r="C33" s="1"/>
      <c r="D33" s="1"/>
      <c r="E33" s="1"/>
      <c r="F33" s="9">
        <v>1926</v>
      </c>
      <c r="G33" s="14"/>
      <c r="H33" s="9">
        <v>438</v>
      </c>
    </row>
    <row r="34" spans="1:8" ht="12.75">
      <c r="A34" s="1"/>
      <c r="B34" s="1" t="s">
        <v>123</v>
      </c>
      <c r="C34" s="1"/>
      <c r="D34" s="1"/>
      <c r="E34" s="1"/>
      <c r="F34" s="9">
        <f>144780+767</f>
        <v>145547</v>
      </c>
      <c r="G34" s="14"/>
      <c r="H34" s="9">
        <v>138443</v>
      </c>
    </row>
    <row r="35" spans="1:8" ht="12.75">
      <c r="A35" s="1"/>
      <c r="B35" s="1" t="s">
        <v>124</v>
      </c>
      <c r="C35" s="1"/>
      <c r="D35" s="1"/>
      <c r="E35" s="1"/>
      <c r="F35" s="9">
        <v>838</v>
      </c>
      <c r="G35" s="14"/>
      <c r="H35" s="9">
        <v>1187</v>
      </c>
    </row>
    <row r="36" spans="1:8" ht="12.75">
      <c r="A36" s="1"/>
      <c r="B36" s="1"/>
      <c r="C36" s="1"/>
      <c r="D36" s="1"/>
      <c r="E36" s="1"/>
      <c r="F36" s="24">
        <f>SUM(F30:F35)</f>
        <v>200100</v>
      </c>
      <c r="G36" s="14"/>
      <c r="H36" s="24">
        <f>SUM(H30:H35)</f>
        <v>175713</v>
      </c>
    </row>
    <row r="37" spans="1:8" ht="12.75">
      <c r="A37" s="1"/>
      <c r="B37" s="1"/>
      <c r="C37" s="1"/>
      <c r="D37" s="1"/>
      <c r="E37" s="1"/>
      <c r="F37" s="11"/>
      <c r="G37" s="14"/>
      <c r="H37" s="11"/>
    </row>
    <row r="38" spans="1:8" ht="12.75">
      <c r="A38" s="1" t="s">
        <v>112</v>
      </c>
      <c r="B38" s="1"/>
      <c r="C38" s="1"/>
      <c r="D38" s="1"/>
      <c r="E38" s="1"/>
      <c r="F38" s="11">
        <f>+F27-F36</f>
        <v>-82706</v>
      </c>
      <c r="G38" s="14"/>
      <c r="H38" s="11">
        <f>+H27-H36</f>
        <v>-80913</v>
      </c>
    </row>
    <row r="39" spans="1:8" ht="12.75">
      <c r="A39" s="1"/>
      <c r="B39" s="1"/>
      <c r="C39" s="1"/>
      <c r="D39" s="1"/>
      <c r="E39" s="1"/>
      <c r="F39" s="30"/>
      <c r="G39" s="14"/>
      <c r="H39" s="30"/>
    </row>
    <row r="40" spans="1:8" ht="13.5" thickBot="1">
      <c r="A40" s="1"/>
      <c r="B40" s="1"/>
      <c r="C40" s="1"/>
      <c r="D40" s="1"/>
      <c r="E40" s="1"/>
      <c r="F40" s="13">
        <f>+F38+F10+F12+F14+F16</f>
        <v>-22104</v>
      </c>
      <c r="G40" s="14"/>
      <c r="H40" s="13">
        <f>+H38+H10+H12+H14+H16</f>
        <v>-15846</v>
      </c>
    </row>
    <row r="41" spans="1:9" ht="12.75">
      <c r="A41" s="1"/>
      <c r="B41" s="1"/>
      <c r="C41" s="1"/>
      <c r="D41" s="1"/>
      <c r="E41" s="1"/>
      <c r="F41" s="11"/>
      <c r="G41" s="14"/>
      <c r="H41" s="11"/>
      <c r="I41" s="6" t="s">
        <v>0</v>
      </c>
    </row>
    <row r="42" spans="1:8" ht="12.75">
      <c r="A42" s="1" t="s">
        <v>50</v>
      </c>
      <c r="B42" s="1"/>
      <c r="C42" s="1"/>
      <c r="D42" s="1"/>
      <c r="E42" s="1"/>
      <c r="F42" s="11"/>
      <c r="G42" s="14"/>
      <c r="H42" s="11"/>
    </row>
    <row r="43" spans="1:8" ht="12.75">
      <c r="A43" s="1" t="s">
        <v>51</v>
      </c>
      <c r="B43" s="1"/>
      <c r="C43" s="1"/>
      <c r="D43" s="1"/>
      <c r="E43" s="1"/>
      <c r="F43" s="23">
        <v>22260</v>
      </c>
      <c r="G43" s="14"/>
      <c r="H43" s="23">
        <v>22260</v>
      </c>
    </row>
    <row r="44" spans="1:8" ht="12.75">
      <c r="A44" s="1" t="s">
        <v>52</v>
      </c>
      <c r="B44" s="1"/>
      <c r="C44" s="1"/>
      <c r="D44" s="1"/>
      <c r="E44" s="1"/>
      <c r="F44" s="9"/>
      <c r="G44" s="14"/>
      <c r="H44" s="9"/>
    </row>
    <row r="45" spans="1:8" ht="12.75">
      <c r="A45" s="1"/>
      <c r="B45" s="1" t="s">
        <v>53</v>
      </c>
      <c r="C45" s="1"/>
      <c r="D45" s="1"/>
      <c r="E45" s="1"/>
      <c r="F45" s="9">
        <v>20100</v>
      </c>
      <c r="G45" s="14"/>
      <c r="H45" s="9">
        <v>20100</v>
      </c>
    </row>
    <row r="46" spans="1:8" ht="12.75">
      <c r="A46" s="1"/>
      <c r="B46" s="1" t="s">
        <v>57</v>
      </c>
      <c r="C46" s="1"/>
      <c r="D46" s="1"/>
      <c r="E46" s="1"/>
      <c r="F46" s="9">
        <v>1667</v>
      </c>
      <c r="G46" s="14"/>
      <c r="H46" s="9">
        <v>1667</v>
      </c>
    </row>
    <row r="47" spans="1:8" ht="12.75">
      <c r="A47" s="1"/>
      <c r="B47" s="1" t="s">
        <v>58</v>
      </c>
      <c r="C47" s="1"/>
      <c r="D47" s="1"/>
      <c r="E47" s="1"/>
      <c r="F47" s="10">
        <v>-67564</v>
      </c>
      <c r="G47" s="14"/>
      <c r="H47" s="10">
        <v>-62166</v>
      </c>
    </row>
    <row r="48" spans="1:8" ht="12.75">
      <c r="A48" s="1"/>
      <c r="B48" s="1"/>
      <c r="C48" s="1"/>
      <c r="D48" s="1"/>
      <c r="E48" s="1"/>
      <c r="F48" s="24">
        <f>SUM(F43:F47)</f>
        <v>-23537</v>
      </c>
      <c r="G48" s="14"/>
      <c r="H48" s="24">
        <f>SUM(H43:H47)</f>
        <v>-18139</v>
      </c>
    </row>
    <row r="49" spans="1:8" ht="12.75">
      <c r="A49" s="1"/>
      <c r="B49" s="1"/>
      <c r="C49" s="1"/>
      <c r="D49" s="1"/>
      <c r="E49" s="1"/>
      <c r="F49" s="11"/>
      <c r="G49" s="14"/>
      <c r="H49" s="11"/>
    </row>
    <row r="50" spans="1:8" ht="12.75">
      <c r="A50" s="1" t="s">
        <v>54</v>
      </c>
      <c r="B50" s="1"/>
      <c r="C50" s="1"/>
      <c r="D50" s="1"/>
      <c r="E50" s="1"/>
      <c r="F50" s="11">
        <v>973</v>
      </c>
      <c r="G50" s="14"/>
      <c r="H50" s="11">
        <v>1042</v>
      </c>
    </row>
    <row r="51" spans="1:8" ht="12.75">
      <c r="A51" s="1"/>
      <c r="B51" s="1"/>
      <c r="C51" s="1"/>
      <c r="D51" s="1"/>
      <c r="E51" s="1"/>
      <c r="F51" s="11"/>
      <c r="G51" s="14"/>
      <c r="H51" s="11"/>
    </row>
    <row r="52" spans="1:8" ht="12.75">
      <c r="A52" s="1" t="s">
        <v>55</v>
      </c>
      <c r="B52" s="1"/>
      <c r="C52" s="1"/>
      <c r="D52" s="1"/>
      <c r="E52" s="1"/>
      <c r="F52" s="11">
        <f>341+61</f>
        <v>402</v>
      </c>
      <c r="G52" s="14"/>
      <c r="H52" s="11">
        <v>1193</v>
      </c>
    </row>
    <row r="53" spans="1:8" ht="12.75">
      <c r="A53" s="1"/>
      <c r="B53" s="1"/>
      <c r="C53" s="1"/>
      <c r="D53" s="1"/>
      <c r="E53" s="1"/>
      <c r="F53" s="11"/>
      <c r="G53" s="14"/>
      <c r="H53" s="11"/>
    </row>
    <row r="54" spans="1:8" ht="12.75">
      <c r="A54" s="1" t="s">
        <v>62</v>
      </c>
      <c r="B54" s="1"/>
      <c r="C54" s="1"/>
      <c r="D54" s="1"/>
      <c r="E54" s="1"/>
      <c r="F54" s="11">
        <v>58</v>
      </c>
      <c r="G54" s="14"/>
      <c r="H54" s="11">
        <v>58</v>
      </c>
    </row>
    <row r="55" spans="1:8" ht="12.75">
      <c r="A55" s="1"/>
      <c r="B55" s="1"/>
      <c r="C55" s="1"/>
      <c r="D55" s="1"/>
      <c r="E55" s="1"/>
      <c r="F55" s="30"/>
      <c r="G55" s="14"/>
      <c r="H55" s="30"/>
    </row>
    <row r="56" spans="1:8" ht="13.5" thickBot="1">
      <c r="A56" s="1"/>
      <c r="B56" s="1"/>
      <c r="C56" s="1"/>
      <c r="D56" s="1"/>
      <c r="E56" s="1"/>
      <c r="F56" s="13">
        <f>+F48+F50+F52+F54</f>
        <v>-22104</v>
      </c>
      <c r="G56" s="14"/>
      <c r="H56" s="13">
        <f>+H48+H50+H52+H54</f>
        <v>-15846</v>
      </c>
    </row>
    <row r="57" spans="1:8" ht="12.75">
      <c r="A57" s="1"/>
      <c r="B57" s="1"/>
      <c r="C57" s="1"/>
      <c r="D57" s="1"/>
      <c r="E57" s="1"/>
      <c r="F57" s="11"/>
      <c r="G57" s="14"/>
      <c r="H57" s="43" t="s">
        <v>0</v>
      </c>
    </row>
    <row r="58" spans="1:8" ht="12.75" hidden="1">
      <c r="A58" s="1"/>
      <c r="B58" s="1"/>
      <c r="C58" s="1"/>
      <c r="D58" s="1"/>
      <c r="E58" s="1"/>
      <c r="F58" s="11">
        <f>SUM(F43:F54)</f>
        <v>-45641</v>
      </c>
      <c r="G58" s="14"/>
      <c r="H58" s="11" t="s">
        <v>0</v>
      </c>
    </row>
    <row r="59" spans="1:8" ht="13.5" thickBot="1">
      <c r="A59" s="1" t="s">
        <v>56</v>
      </c>
      <c r="B59" s="1"/>
      <c r="C59" s="1"/>
      <c r="D59" s="1"/>
      <c r="E59" s="1"/>
      <c r="F59" s="26">
        <f>(+F48-F16)/22260*100</f>
        <v>-125.36388140161725</v>
      </c>
      <c r="G59" s="25"/>
      <c r="H59" s="26">
        <f>(+H48-H16)/22260*100</f>
        <v>-101.87780772686432</v>
      </c>
    </row>
    <row r="60" spans="1:8" ht="12.75">
      <c r="A60" s="1"/>
      <c r="B60" s="1"/>
      <c r="C60" s="1"/>
      <c r="D60" s="1"/>
      <c r="E60" s="1"/>
      <c r="F60" s="1"/>
      <c r="G60" s="15"/>
      <c r="H60" s="11"/>
    </row>
    <row r="61" spans="1:8" ht="12.75">
      <c r="A61" s="1"/>
      <c r="B61" s="1"/>
      <c r="C61" s="1"/>
      <c r="D61" s="1"/>
      <c r="E61" s="1"/>
      <c r="F61" s="1"/>
      <c r="G61" s="15"/>
      <c r="H61" s="11"/>
    </row>
    <row r="62" spans="1:8" ht="12.75">
      <c r="A62" s="1"/>
      <c r="B62" s="1"/>
      <c r="C62" s="1"/>
      <c r="D62" s="1"/>
      <c r="E62" s="1"/>
      <c r="F62" s="1"/>
      <c r="G62" s="15"/>
      <c r="H62" s="11"/>
    </row>
    <row r="63" spans="1:8" ht="12.75">
      <c r="A63" s="1"/>
      <c r="B63" s="1"/>
      <c r="C63" s="1"/>
      <c r="D63" s="1"/>
      <c r="E63" s="1"/>
      <c r="F63" s="1"/>
      <c r="G63" s="15"/>
      <c r="H63" s="11"/>
    </row>
    <row r="64" spans="1:8" ht="12.75">
      <c r="A64" s="1"/>
      <c r="B64" s="1"/>
      <c r="C64" s="1"/>
      <c r="D64" s="1"/>
      <c r="E64" s="1"/>
      <c r="F64" s="1"/>
      <c r="G64" s="15"/>
      <c r="H64" s="11"/>
    </row>
    <row r="65" spans="1:8" ht="12.75">
      <c r="A65" s="1"/>
      <c r="B65" s="1"/>
      <c r="C65" s="1"/>
      <c r="D65" s="1"/>
      <c r="E65" s="1"/>
      <c r="F65" s="1"/>
      <c r="G65" s="15"/>
      <c r="H65" s="11"/>
    </row>
    <row r="66" spans="1:8" ht="12.75">
      <c r="A66" s="1"/>
      <c r="B66" s="1"/>
      <c r="C66" s="1"/>
      <c r="D66" s="1"/>
      <c r="E66" s="1"/>
      <c r="F66" s="1"/>
      <c r="G66" s="15"/>
      <c r="H66" s="11"/>
    </row>
    <row r="67" spans="1:8" ht="12.75">
      <c r="A67" s="1"/>
      <c r="B67" s="1"/>
      <c r="C67" s="1"/>
      <c r="D67" s="1"/>
      <c r="E67" s="1"/>
      <c r="F67" s="1"/>
      <c r="G67" s="15"/>
      <c r="H67" s="11"/>
    </row>
    <row r="68" spans="1:8" ht="12.75">
      <c r="A68" s="1"/>
      <c r="B68" s="1"/>
      <c r="C68" s="1"/>
      <c r="D68" s="1"/>
      <c r="E68" s="1"/>
      <c r="F68" s="1"/>
      <c r="G68" s="15"/>
      <c r="H68" s="11"/>
    </row>
    <row r="69" spans="1:8" ht="12.75">
      <c r="A69" s="1"/>
      <c r="B69" s="1"/>
      <c r="C69" s="1"/>
      <c r="D69" s="1"/>
      <c r="E69" s="1"/>
      <c r="F69" s="1"/>
      <c r="G69" s="15"/>
      <c r="H69" s="11"/>
    </row>
    <row r="70" spans="1:8" ht="12.75">
      <c r="A70" s="1"/>
      <c r="B70" s="1"/>
      <c r="C70" s="1"/>
      <c r="D70" s="1"/>
      <c r="E70" s="1"/>
      <c r="F70" s="1"/>
      <c r="G70" s="15"/>
      <c r="H70" s="11"/>
    </row>
    <row r="71" spans="1:8" ht="12.75">
      <c r="A71" s="1"/>
      <c r="B71" s="1"/>
      <c r="C71" s="1"/>
      <c r="D71" s="1"/>
      <c r="E71" s="1"/>
      <c r="F71" s="1"/>
      <c r="G71" s="15"/>
      <c r="H71" s="11"/>
    </row>
    <row r="72" spans="1:8" ht="12.75">
      <c r="A72" s="1"/>
      <c r="B72" s="1"/>
      <c r="C72" s="1"/>
      <c r="D72" s="1"/>
      <c r="E72" s="1"/>
      <c r="F72" s="1"/>
      <c r="G72" s="15"/>
      <c r="H72" s="11"/>
    </row>
    <row r="73" spans="1:8" ht="12.75">
      <c r="A73" s="1"/>
      <c r="B73" s="1"/>
      <c r="C73" s="1"/>
      <c r="D73" s="1"/>
      <c r="E73" s="1"/>
      <c r="F73" s="1"/>
      <c r="G73" s="15"/>
      <c r="H73" s="11"/>
    </row>
    <row r="74" spans="1:8" ht="12.75">
      <c r="A74" s="1"/>
      <c r="B74" s="1"/>
      <c r="C74" s="1"/>
      <c r="D74" s="1"/>
      <c r="E74" s="1"/>
      <c r="F74" s="1"/>
      <c r="G74" s="15"/>
      <c r="H74" s="11"/>
    </row>
    <row r="75" spans="1:8" ht="12.75">
      <c r="A75" s="1"/>
      <c r="B75" s="1"/>
      <c r="C75" s="1"/>
      <c r="D75" s="1"/>
      <c r="E75" s="1"/>
      <c r="F75" s="1"/>
      <c r="G75" s="15"/>
      <c r="H75" s="11"/>
    </row>
    <row r="76" spans="1:8" ht="12.75">
      <c r="A76" s="1"/>
      <c r="B76" s="1"/>
      <c r="C76" s="1"/>
      <c r="D76" s="1"/>
      <c r="E76" s="1"/>
      <c r="F76" s="1"/>
      <c r="G76" s="15"/>
      <c r="H76" s="11"/>
    </row>
    <row r="77" spans="1:8" ht="12.75">
      <c r="A77" s="1"/>
      <c r="B77" s="1"/>
      <c r="C77" s="1"/>
      <c r="D77" s="1"/>
      <c r="E77" s="1"/>
      <c r="F77" s="1"/>
      <c r="G77" s="15"/>
      <c r="H77" s="11"/>
    </row>
    <row r="78" spans="1:8" ht="12.75">
      <c r="A78" s="1"/>
      <c r="B78" s="1"/>
      <c r="C78" s="1"/>
      <c r="D78" s="1"/>
      <c r="E78" s="1"/>
      <c r="F78" s="1"/>
      <c r="G78" s="15"/>
      <c r="H78" s="11"/>
    </row>
    <row r="79" spans="1:8" ht="12.75">
      <c r="A79" s="1"/>
      <c r="B79" s="1"/>
      <c r="C79" s="1"/>
      <c r="D79" s="1"/>
      <c r="E79" s="1"/>
      <c r="F79" s="1"/>
      <c r="G79" s="15"/>
      <c r="H79" s="11"/>
    </row>
    <row r="80" spans="1:8" ht="12.75">
      <c r="A80" s="1"/>
      <c r="B80" s="1"/>
      <c r="C80" s="1"/>
      <c r="D80" s="1"/>
      <c r="E80" s="1"/>
      <c r="F80" s="1"/>
      <c r="G80" s="15"/>
      <c r="H80" s="11"/>
    </row>
    <row r="81" spans="1:8" ht="12.75">
      <c r="A81" s="1"/>
      <c r="B81" s="1"/>
      <c r="C81" s="1"/>
      <c r="D81" s="1"/>
      <c r="E81" s="1"/>
      <c r="F81" s="1"/>
      <c r="G81" s="15"/>
      <c r="H81" s="11"/>
    </row>
    <row r="82" spans="1:8" ht="12.75">
      <c r="A82" s="1"/>
      <c r="B82" s="1"/>
      <c r="C82" s="1"/>
      <c r="D82" s="1"/>
      <c r="E82" s="1"/>
      <c r="F82" s="1"/>
      <c r="G82" s="15"/>
      <c r="H82" s="11"/>
    </row>
    <row r="83" spans="1:8" ht="12.75">
      <c r="A83" s="1"/>
      <c r="B83" s="1"/>
      <c r="C83" s="1"/>
      <c r="D83" s="1"/>
      <c r="E83" s="1"/>
      <c r="F83" s="1"/>
      <c r="G83" s="15"/>
      <c r="H83" s="11"/>
    </row>
    <row r="84" spans="1:8" ht="12.75">
      <c r="A84" s="1"/>
      <c r="B84" s="1"/>
      <c r="C84" s="1"/>
      <c r="D84" s="1"/>
      <c r="E84" s="1"/>
      <c r="F84" s="1"/>
      <c r="G84" s="15"/>
      <c r="H84" s="11"/>
    </row>
    <row r="85" spans="1:8" ht="12.75">
      <c r="A85" s="1"/>
      <c r="B85" s="1"/>
      <c r="C85" s="1"/>
      <c r="D85" s="1"/>
      <c r="E85" s="1"/>
      <c r="F85" s="1"/>
      <c r="G85" s="15"/>
      <c r="H85" s="11"/>
    </row>
    <row r="86" spans="1:8" ht="12.75">
      <c r="A86" s="1"/>
      <c r="B86" s="1"/>
      <c r="C86" s="1"/>
      <c r="D86" s="1"/>
      <c r="E86" s="1"/>
      <c r="F86" s="1"/>
      <c r="G86" s="15"/>
      <c r="H86" s="11"/>
    </row>
    <row r="87" spans="1:8" ht="12.75">
      <c r="A87" s="1"/>
      <c r="B87" s="1"/>
      <c r="C87" s="1"/>
      <c r="D87" s="1"/>
      <c r="E87" s="1"/>
      <c r="F87" s="1"/>
      <c r="G87" s="15"/>
      <c r="H87" s="11"/>
    </row>
    <row r="88" spans="1:8" ht="12.75">
      <c r="A88" s="1"/>
      <c r="B88" s="1"/>
      <c r="C88" s="1"/>
      <c r="D88" s="1"/>
      <c r="E88" s="1"/>
      <c r="F88" s="1"/>
      <c r="G88" s="15"/>
      <c r="H88" s="11"/>
    </row>
    <row r="89" spans="1:8" ht="12.75">
      <c r="A89" s="1"/>
      <c r="B89" s="1"/>
      <c r="C89" s="1"/>
      <c r="D89" s="1"/>
      <c r="E89" s="1"/>
      <c r="F89" s="1"/>
      <c r="G89" s="15"/>
      <c r="H89" s="11"/>
    </row>
    <row r="90" spans="6:8" ht="12.75">
      <c r="F90" s="1"/>
      <c r="G90" s="15"/>
      <c r="H90" s="11"/>
    </row>
    <row r="91" spans="6:8" ht="12.75">
      <c r="F91" s="1"/>
      <c r="G91" s="15"/>
      <c r="H91" s="11"/>
    </row>
    <row r="92" spans="6:8" ht="12.75">
      <c r="F92" s="1"/>
      <c r="G92" s="15"/>
      <c r="H92" s="11"/>
    </row>
    <row r="93" spans="6:8" ht="12.75">
      <c r="F93" s="1"/>
      <c r="G93" s="15"/>
      <c r="H93" s="11"/>
    </row>
    <row r="94" spans="6:8" ht="12.75">
      <c r="F94" s="1"/>
      <c r="G94" s="15"/>
      <c r="H94" s="11"/>
    </row>
    <row r="95" spans="6:8" ht="12.75">
      <c r="F95" s="1"/>
      <c r="G95" s="1"/>
      <c r="H95" s="11"/>
    </row>
    <row r="96" spans="6:8" ht="12.75">
      <c r="F96" s="1"/>
      <c r="G96" s="1"/>
      <c r="H96" s="11"/>
    </row>
    <row r="97" spans="6:8" ht="12.75">
      <c r="F97" s="1"/>
      <c r="G97" s="1"/>
      <c r="H97" s="11"/>
    </row>
    <row r="98" spans="6:8" ht="12.75">
      <c r="F98" s="1"/>
      <c r="G98" s="1"/>
      <c r="H98" s="11"/>
    </row>
    <row r="99" spans="6:8" ht="12.75">
      <c r="F99" s="1"/>
      <c r="G99" s="1"/>
      <c r="H99" s="11"/>
    </row>
    <row r="100" spans="6:8" ht="12.75">
      <c r="F100" s="1"/>
      <c r="G100" s="1"/>
      <c r="H100" s="11"/>
    </row>
    <row r="101" spans="6:8" ht="12.75">
      <c r="F101" s="1"/>
      <c r="G101" s="1"/>
      <c r="H101" s="11"/>
    </row>
    <row r="102" spans="6:8" ht="12.75">
      <c r="F102" s="1"/>
      <c r="G102" s="1"/>
      <c r="H102" s="11"/>
    </row>
    <row r="103" spans="6:8" ht="12.75">
      <c r="F103" s="1"/>
      <c r="G103" s="1"/>
      <c r="H103" s="11"/>
    </row>
    <row r="104" spans="6:8" ht="12.75">
      <c r="F104" s="1"/>
      <c r="G104" s="1"/>
      <c r="H104" s="11"/>
    </row>
    <row r="105" spans="6:8" ht="12.75">
      <c r="F105" s="1"/>
      <c r="G105" s="1"/>
      <c r="H105" s="11"/>
    </row>
    <row r="106" spans="6:8" ht="12.75">
      <c r="F106" s="1"/>
      <c r="G106" s="1"/>
      <c r="H106" s="11"/>
    </row>
    <row r="107" spans="6:8" ht="12.75">
      <c r="F107" s="1"/>
      <c r="G107" s="1"/>
      <c r="H107" s="11"/>
    </row>
    <row r="108" spans="6:8" ht="12.75">
      <c r="F108" s="1"/>
      <c r="G108" s="1"/>
      <c r="H108" s="11"/>
    </row>
    <row r="109" spans="6:8" ht="12.75">
      <c r="F109" s="1"/>
      <c r="G109" s="1"/>
      <c r="H109" s="11"/>
    </row>
    <row r="110" spans="6:8" ht="12.75">
      <c r="F110" s="1"/>
      <c r="G110" s="1"/>
      <c r="H110" s="11"/>
    </row>
    <row r="111" spans="6:8" ht="12.75">
      <c r="F111" s="1"/>
      <c r="G111" s="1"/>
      <c r="H111" s="11"/>
    </row>
    <row r="112" spans="6:8" ht="12.75">
      <c r="F112" s="1"/>
      <c r="G112" s="1"/>
      <c r="H112" s="11"/>
    </row>
    <row r="113" spans="6:8" ht="12.75">
      <c r="F113" s="1"/>
      <c r="G113" s="1"/>
      <c r="H113" s="11"/>
    </row>
    <row r="114" spans="6:8" ht="12.75">
      <c r="F114" s="1"/>
      <c r="G114" s="1"/>
      <c r="H114" s="11"/>
    </row>
    <row r="115" spans="6:8" ht="12.75">
      <c r="F115" s="1"/>
      <c r="G115" s="1"/>
      <c r="H115" s="11"/>
    </row>
    <row r="116" spans="6:8" ht="12.75">
      <c r="F116" s="1"/>
      <c r="G116" s="1"/>
      <c r="H116" s="11"/>
    </row>
    <row r="117" spans="6:8" ht="12.75">
      <c r="F117" s="1"/>
      <c r="G117" s="1"/>
      <c r="H117" s="11"/>
    </row>
    <row r="118" spans="6:8" ht="12.75">
      <c r="F118" s="1"/>
      <c r="G118" s="1"/>
      <c r="H118" s="11"/>
    </row>
    <row r="119" spans="6:8" ht="12.75">
      <c r="F119" s="1"/>
      <c r="G119" s="1"/>
      <c r="H119" s="11"/>
    </row>
    <row r="120" spans="6:8" ht="12.75">
      <c r="F120" s="1"/>
      <c r="G120" s="1"/>
      <c r="H120" s="11"/>
    </row>
    <row r="121" spans="6:8" ht="12.75">
      <c r="F121" s="1"/>
      <c r="G121" s="1"/>
      <c r="H121" s="11"/>
    </row>
    <row r="122" spans="6:8" ht="12.75">
      <c r="F122" s="1"/>
      <c r="G122" s="1"/>
      <c r="H122" s="11"/>
    </row>
    <row r="123" spans="6:8" ht="12.75">
      <c r="F123" s="1"/>
      <c r="G123" s="1"/>
      <c r="H123" s="11"/>
    </row>
    <row r="124" spans="6:8" ht="12.75">
      <c r="F124" s="1"/>
      <c r="G124" s="1"/>
      <c r="H124" s="11"/>
    </row>
    <row r="125" spans="6:8" ht="12.75">
      <c r="F125" s="1"/>
      <c r="G125" s="1"/>
      <c r="H125" s="11"/>
    </row>
    <row r="126" spans="6:8" ht="12.75">
      <c r="F126" s="1"/>
      <c r="G126" s="1"/>
      <c r="H126" s="11"/>
    </row>
    <row r="127" spans="6:8" ht="12.75">
      <c r="F127" s="1"/>
      <c r="G127" s="1"/>
      <c r="H127" s="11"/>
    </row>
    <row r="128" spans="6:8" ht="12.75">
      <c r="F128" s="1"/>
      <c r="G128" s="1"/>
      <c r="H128" s="11"/>
    </row>
    <row r="129" spans="6:8" ht="12.75">
      <c r="F129" s="1"/>
      <c r="G129" s="1"/>
      <c r="H129" s="11"/>
    </row>
    <row r="130" spans="6:8" ht="12.75">
      <c r="F130" s="1"/>
      <c r="G130" s="1"/>
      <c r="H130" s="11"/>
    </row>
    <row r="131" spans="6:8" ht="12.75">
      <c r="F131" s="1"/>
      <c r="G131" s="1"/>
      <c r="H131" s="11"/>
    </row>
    <row r="132" spans="6:8" ht="12.75">
      <c r="F132" s="1"/>
      <c r="G132" s="1"/>
      <c r="H132" s="11"/>
    </row>
    <row r="133" spans="6:8" ht="12.75">
      <c r="F133" s="1"/>
      <c r="G133" s="1"/>
      <c r="H133" s="11"/>
    </row>
    <row r="134" spans="6:8" ht="12.75">
      <c r="F134" s="1"/>
      <c r="G134" s="1"/>
      <c r="H134" s="11"/>
    </row>
    <row r="135" spans="6:8" ht="12.75">
      <c r="F135" s="1"/>
      <c r="G135" s="1"/>
      <c r="H135" s="11"/>
    </row>
    <row r="136" spans="6:8" ht="12.75">
      <c r="F136" s="1"/>
      <c r="G136" s="1"/>
      <c r="H136" s="11"/>
    </row>
    <row r="137" spans="6:8" ht="12.75">
      <c r="F137" s="1"/>
      <c r="G137" s="1"/>
      <c r="H137" s="11"/>
    </row>
    <row r="138" spans="6:8" ht="12.75">
      <c r="F138" s="1"/>
      <c r="G138" s="1"/>
      <c r="H138" s="11"/>
    </row>
    <row r="139" spans="6:8" ht="12.75">
      <c r="F139" s="1"/>
      <c r="G139" s="1"/>
      <c r="H139" s="11"/>
    </row>
    <row r="140" spans="6:8" ht="12.75">
      <c r="F140" s="1"/>
      <c r="G140" s="1"/>
      <c r="H140" s="11"/>
    </row>
    <row r="141" spans="6:8" ht="12.75">
      <c r="F141" s="1"/>
      <c r="G141" s="1"/>
      <c r="H141" s="11"/>
    </row>
    <row r="142" spans="6:8" ht="12.75">
      <c r="F142" s="1"/>
      <c r="G142" s="1"/>
      <c r="H142" s="11"/>
    </row>
    <row r="143" spans="6:8" ht="12.75">
      <c r="F143" s="1"/>
      <c r="G143" s="1"/>
      <c r="H143" s="11"/>
    </row>
    <row r="144" spans="6:8" ht="12.75">
      <c r="F144" s="1"/>
      <c r="G144" s="1"/>
      <c r="H144" s="11"/>
    </row>
    <row r="145" spans="6:8" ht="12.75">
      <c r="F145" s="1"/>
      <c r="G145" s="1"/>
      <c r="H145" s="11"/>
    </row>
    <row r="146" spans="6:8" ht="12.75">
      <c r="F146" s="1"/>
      <c r="G146" s="1"/>
      <c r="H146" s="11"/>
    </row>
    <row r="147" spans="6:8" ht="12.75">
      <c r="F147" s="1"/>
      <c r="G147" s="1"/>
      <c r="H147" s="11"/>
    </row>
    <row r="148" spans="6:8" ht="12.75">
      <c r="F148" s="1"/>
      <c r="G148" s="1"/>
      <c r="H148" s="11"/>
    </row>
    <row r="149" spans="6:8" ht="12.75">
      <c r="F149" s="1"/>
      <c r="G149" s="1"/>
      <c r="H149" s="11"/>
    </row>
    <row r="150" spans="6:8" ht="12.75">
      <c r="F150" s="1"/>
      <c r="G150" s="1"/>
      <c r="H150" s="11"/>
    </row>
    <row r="151" spans="6:8" ht="12.75">
      <c r="F151" s="1"/>
      <c r="G151" s="1"/>
      <c r="H151" s="11"/>
    </row>
    <row r="152" spans="6:8" ht="12.75">
      <c r="F152" s="1"/>
      <c r="G152" s="1"/>
      <c r="H152" s="11"/>
    </row>
    <row r="153" spans="6:8" ht="12.75">
      <c r="F153" s="1"/>
      <c r="G153" s="1"/>
      <c r="H153" s="11"/>
    </row>
    <row r="154" spans="6:8" ht="12.75">
      <c r="F154" s="1"/>
      <c r="G154" s="1"/>
      <c r="H154" s="11"/>
    </row>
    <row r="155" spans="6:8" ht="12.75">
      <c r="F155" s="1"/>
      <c r="G155" s="1"/>
      <c r="H155" s="11"/>
    </row>
    <row r="156" spans="6:8" ht="12.75">
      <c r="F156" s="1"/>
      <c r="G156" s="1"/>
      <c r="H156" s="11"/>
    </row>
    <row r="157" spans="6:8" ht="12.75">
      <c r="F157" s="1"/>
      <c r="G157" s="1"/>
      <c r="H157" s="11"/>
    </row>
    <row r="158" spans="6:8" ht="12.75">
      <c r="F158" s="1"/>
      <c r="G158" s="1"/>
      <c r="H158" s="11"/>
    </row>
    <row r="159" spans="6:8" ht="12.75">
      <c r="F159" s="1"/>
      <c r="G159" s="1"/>
      <c r="H159" s="11"/>
    </row>
    <row r="160" spans="6:8" ht="12.75">
      <c r="F160" s="1"/>
      <c r="G160" s="1"/>
      <c r="H160" s="11"/>
    </row>
    <row r="161" ht="12.75">
      <c r="H161" s="5"/>
    </row>
    <row r="162" ht="12.75">
      <c r="H162" s="5"/>
    </row>
    <row r="163" ht="12.75">
      <c r="H163" s="5"/>
    </row>
    <row r="164" ht="12.75">
      <c r="H164" s="5"/>
    </row>
    <row r="165" ht="12.75">
      <c r="H165" s="5"/>
    </row>
    <row r="166" ht="12.75">
      <c r="H166" s="5"/>
    </row>
    <row r="167" ht="12.75">
      <c r="H167" s="5"/>
    </row>
    <row r="168" ht="12.75">
      <c r="H168" s="5"/>
    </row>
    <row r="169" ht="12.75">
      <c r="H169" s="5"/>
    </row>
    <row r="170" ht="12.75">
      <c r="H170" s="5"/>
    </row>
    <row r="171" ht="12.75">
      <c r="H171" s="5"/>
    </row>
    <row r="172" ht="12.75">
      <c r="H172" s="5"/>
    </row>
    <row r="173" ht="12.75">
      <c r="H173" s="5"/>
    </row>
    <row r="174" ht="12.75">
      <c r="H174" s="5"/>
    </row>
    <row r="175" ht="12.75">
      <c r="H175" s="5"/>
    </row>
    <row r="176" ht="12.75">
      <c r="H176" s="5"/>
    </row>
    <row r="177" ht="12.75">
      <c r="H177" s="5"/>
    </row>
    <row r="178" ht="12.75">
      <c r="H178" s="5"/>
    </row>
    <row r="179" ht="12.75">
      <c r="H179" s="5"/>
    </row>
  </sheetData>
  <printOptions/>
  <pageMargins left="0.75" right="0.75" top="0.73" bottom="0.21" header="0.5" footer="0.5"/>
  <pageSetup fitToHeight="1" fitToWidth="1" horizontalDpi="300" verticalDpi="3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351"/>
  <sheetViews>
    <sheetView showOutlineSymbols="0" workbookViewId="0" topLeftCell="A1">
      <selection activeCell="B171" sqref="B171"/>
    </sheetView>
  </sheetViews>
  <sheetFormatPr defaultColWidth="9.140625" defaultRowHeight="12.75"/>
  <cols>
    <col min="1" max="1" width="3.7109375" style="0" customWidth="1"/>
    <col min="6" max="6" width="10.8515625" style="0" customWidth="1"/>
    <col min="7" max="7" width="10.28125" style="0" customWidth="1"/>
    <col min="8" max="8" width="10.8515625" style="0" customWidth="1"/>
    <col min="9" max="9" width="10.7109375" style="0" customWidth="1"/>
    <col min="10" max="10" width="12.0039062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72" ht="12.75">
      <c r="A2" s="2" t="s">
        <v>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2.75">
      <c r="A3" s="2" t="s">
        <v>186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2.75">
      <c r="A5" s="1">
        <v>1</v>
      </c>
      <c r="B5" s="2" t="s">
        <v>65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2.75">
      <c r="A6" s="1"/>
      <c r="B6" s="1" t="s">
        <v>107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12.75">
      <c r="A7" s="1"/>
      <c r="B7" s="1" t="s">
        <v>147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2.75">
      <c r="A9" s="1">
        <v>2</v>
      </c>
      <c r="B9" s="2" t="s">
        <v>66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2.75">
      <c r="A10" s="1"/>
      <c r="B10" s="1" t="s">
        <v>67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2.75">
      <c r="A12" s="1">
        <v>3</v>
      </c>
      <c r="B12" s="2" t="s">
        <v>68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2.75">
      <c r="A13" s="1"/>
      <c r="B13" s="1" t="s">
        <v>69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12.75">
      <c r="A14" s="1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2.75">
      <c r="A15" s="1">
        <v>4</v>
      </c>
      <c r="B15" s="2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2.75">
      <c r="A16" s="1"/>
      <c r="B16" s="1" t="s">
        <v>153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2.75">
      <c r="A17" s="1"/>
      <c r="B17" s="1" t="s">
        <v>154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12.75">
      <c r="A19" s="1">
        <v>5</v>
      </c>
      <c r="B19" s="2" t="s">
        <v>70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12.75">
      <c r="A20" s="1"/>
      <c r="B20" s="1" t="s">
        <v>71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12.75">
      <c r="A22" s="1">
        <v>6</v>
      </c>
      <c r="B22" s="2" t="s">
        <v>72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12.75">
      <c r="A23" s="1"/>
      <c r="B23" s="1" t="s">
        <v>73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12.75">
      <c r="A25" s="1">
        <v>7</v>
      </c>
      <c r="B25" s="2" t="s">
        <v>74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12.75">
      <c r="A26" s="1"/>
      <c r="B26" s="1" t="s">
        <v>75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12.75">
      <c r="A27" s="1"/>
      <c r="B27" s="1" t="s">
        <v>76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12.75">
      <c r="A29" s="1">
        <v>8</v>
      </c>
      <c r="B29" s="2" t="s">
        <v>77</v>
      </c>
      <c r="C29" s="1"/>
      <c r="D29" s="1"/>
      <c r="E29" s="1"/>
      <c r="F29" s="50"/>
      <c r="G29" s="5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s="51" customFormat="1" ht="12.75">
      <c r="A30" s="1"/>
      <c r="B30" s="1" t="s">
        <v>195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s="51" customFormat="1" ht="12.75">
      <c r="A31" s="1"/>
      <c r="B31" s="1" t="s">
        <v>196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s="51" customFormat="1" ht="12.75">
      <c r="A32" s="1"/>
      <c r="B32" s="1" t="s">
        <v>205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s="51" customFormat="1" ht="12.75">
      <c r="A33" s="1"/>
      <c r="B33" s="1" t="s">
        <v>228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s="51" customFormat="1" ht="12.75">
      <c r="A34" s="1"/>
      <c r="B34" s="1" t="s">
        <v>211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2.75">
      <c r="A36" s="1">
        <v>9</v>
      </c>
      <c r="B36" s="2" t="s">
        <v>78</v>
      </c>
      <c r="C36" s="1"/>
      <c r="D36" s="1"/>
      <c r="E36" s="1"/>
      <c r="F36" s="1"/>
      <c r="G36" s="1"/>
      <c r="H36" s="5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2.75">
      <c r="A37" s="48" t="s">
        <v>175</v>
      </c>
      <c r="B37" s="1" t="s">
        <v>155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2.75">
      <c r="A38" s="1"/>
      <c r="B38" s="1" t="s">
        <v>156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2.75">
      <c r="A39" s="1"/>
      <c r="B39" s="1" t="s">
        <v>206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2.75">
      <c r="A40" s="1"/>
      <c r="B40" s="1" t="s">
        <v>157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2.75">
      <c r="A41" s="1"/>
      <c r="B41" s="1" t="s">
        <v>158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12.75">
      <c r="A42" s="1"/>
      <c r="B42" s="45" t="s">
        <v>159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12.75">
      <c r="A43" s="1"/>
      <c r="B43" s="1" t="s">
        <v>160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2.75">
      <c r="A44" s="1"/>
      <c r="B44" s="46" t="s">
        <v>161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2.75">
      <c r="A45" s="1"/>
      <c r="B45" s="1" t="s">
        <v>162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2.75">
      <c r="A46" s="1"/>
      <c r="B46" s="46" t="s">
        <v>163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2.75">
      <c r="A47" s="1"/>
      <c r="B47" s="1" t="s">
        <v>164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2.75">
      <c r="A49" s="48" t="s">
        <v>176</v>
      </c>
      <c r="B49" s="1" t="s">
        <v>165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2.75">
      <c r="A50" s="1"/>
      <c r="B50" s="1" t="s">
        <v>166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2.75">
      <c r="A51" s="1"/>
      <c r="B51" s="1" t="s">
        <v>167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2.75">
      <c r="A52" s="1"/>
      <c r="B52" s="1" t="s">
        <v>212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2.75">
      <c r="A53" s="1"/>
      <c r="B53" s="1" t="s">
        <v>217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2.75">
      <c r="A54" s="1"/>
      <c r="B54" s="1" t="s">
        <v>168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2.75">
      <c r="A55" s="1"/>
      <c r="B55" s="1" t="s">
        <v>169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2.75">
      <c r="A56" s="1"/>
      <c r="B56" s="47" t="s">
        <v>170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2.75">
      <c r="A57" s="1"/>
      <c r="B57" s="1" t="s">
        <v>171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12.75">
      <c r="A59" s="1"/>
      <c r="B59" s="1" t="s">
        <v>210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12.75">
      <c r="A60" s="1"/>
      <c r="B60" s="1" t="s">
        <v>172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12.75">
      <c r="A61" s="1"/>
      <c r="B61" s="1" t="s">
        <v>173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10.5" customHeight="1">
      <c r="A62" s="1"/>
      <c r="B62" s="1" t="s">
        <v>174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s="51" customFormat="1" ht="12" customHeight="1">
      <c r="A64" s="48" t="s">
        <v>194</v>
      </c>
      <c r="B64" s="1" t="s">
        <v>218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s="51" customFormat="1" ht="11.25" customHeight="1">
      <c r="A65" s="1"/>
      <c r="B65" s="1" t="s">
        <v>219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s="51" customFormat="1" ht="12.75">
      <c r="A66" s="1"/>
      <c r="B66" s="1" t="s">
        <v>207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s="51" customFormat="1" ht="12.75">
      <c r="A67" s="1"/>
      <c r="B67" s="1" t="s">
        <v>208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s="51" customFormat="1" ht="12.75">
      <c r="A68" s="1"/>
      <c r="B68" s="1" t="s">
        <v>229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s="51" customFormat="1" ht="12.75">
      <c r="A69" s="1"/>
      <c r="B69" s="1" t="s">
        <v>230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ht="12.75">
      <c r="A71" s="1">
        <v>10</v>
      </c>
      <c r="B71" s="2" t="s">
        <v>79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ht="12.75">
      <c r="A72" s="1"/>
      <c r="B72" s="1" t="s">
        <v>104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ht="12.75">
      <c r="A74" s="1">
        <v>11</v>
      </c>
      <c r="B74" s="2" t="s">
        <v>80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ht="12.75">
      <c r="A75" s="1"/>
      <c r="B75" s="1" t="s">
        <v>105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ht="12.75">
      <c r="A76" s="1"/>
      <c r="B76" s="1" t="s">
        <v>189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ht="12.75">
      <c r="A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ht="12.75">
      <c r="A78" s="1">
        <v>12</v>
      </c>
      <c r="B78" s="2" t="s">
        <v>85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ht="12.75">
      <c r="A79" s="1"/>
      <c r="B79" s="1" t="s">
        <v>213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ht="12.75">
      <c r="A80" s="1"/>
      <c r="B80" s="1"/>
      <c r="C80" s="1"/>
      <c r="F80" s="27" t="s">
        <v>82</v>
      </c>
      <c r="G80" s="27" t="s">
        <v>83</v>
      </c>
      <c r="H80" s="27" t="s">
        <v>81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pans="1:72" ht="12.75">
      <c r="A81" s="1"/>
      <c r="E81" s="27"/>
      <c r="F81" s="27" t="s">
        <v>6</v>
      </c>
      <c r="G81" s="27" t="s">
        <v>6</v>
      </c>
      <c r="H81" s="27" t="s">
        <v>6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spans="1:72" ht="12.75">
      <c r="A82" s="1"/>
      <c r="B82" s="40" t="s">
        <v>132</v>
      </c>
      <c r="C82" s="40"/>
      <c r="D82" s="41"/>
      <c r="E82" s="27"/>
      <c r="F82" s="27"/>
      <c r="G82" s="27"/>
      <c r="H82" s="27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2" ht="12.75">
      <c r="A83" s="1"/>
      <c r="B83" s="1" t="s">
        <v>214</v>
      </c>
      <c r="C83" s="1"/>
      <c r="D83" s="27"/>
      <c r="E83" s="27"/>
      <c r="F83" s="33">
        <v>5233</v>
      </c>
      <c r="G83" s="33">
        <v>45468</v>
      </c>
      <c r="H83" s="36">
        <f>+F83+G83</f>
        <v>50701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</row>
    <row r="84" spans="1:72" ht="12.75">
      <c r="A84" s="1"/>
      <c r="B84" s="1" t="s">
        <v>134</v>
      </c>
      <c r="C84" s="1"/>
      <c r="D84" s="27"/>
      <c r="E84" s="27"/>
      <c r="F84" s="33">
        <v>17500</v>
      </c>
      <c r="G84" s="33">
        <v>7562</v>
      </c>
      <c r="H84" s="36">
        <f>+F84+G84</f>
        <v>25062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1:72" ht="12.75">
      <c r="A85" s="1"/>
      <c r="B85" s="1" t="s">
        <v>138</v>
      </c>
      <c r="C85" s="1"/>
      <c r="D85" s="27"/>
      <c r="E85" s="27"/>
      <c r="F85" s="33">
        <v>0</v>
      </c>
      <c r="G85" s="33">
        <v>14985</v>
      </c>
      <c r="H85" s="36">
        <f>+F85+G85</f>
        <v>14985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1:72" ht="12.75">
      <c r="A86" s="1"/>
      <c r="B86" s="1" t="s">
        <v>139</v>
      </c>
      <c r="C86" s="1"/>
      <c r="D86" s="27"/>
      <c r="E86" s="27"/>
      <c r="F86" s="33">
        <v>0</v>
      </c>
      <c r="G86" s="33">
        <v>54032</v>
      </c>
      <c r="H86" s="36">
        <f>+F86+G86</f>
        <v>54032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spans="1:72" ht="12.75">
      <c r="A87" s="1"/>
      <c r="B87" s="1" t="s">
        <v>135</v>
      </c>
      <c r="C87" s="1"/>
      <c r="D87" s="27"/>
      <c r="E87" s="27"/>
      <c r="F87" s="35">
        <v>767</v>
      </c>
      <c r="G87" s="35">
        <v>0</v>
      </c>
      <c r="H87" s="39">
        <f>+F87+G87</f>
        <v>767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1:72" ht="12.75">
      <c r="A88" s="1"/>
      <c r="B88" s="1" t="s">
        <v>0</v>
      </c>
      <c r="C88" s="1"/>
      <c r="D88" s="27"/>
      <c r="E88" s="27"/>
      <c r="F88" s="35">
        <f>SUM(F83:F87)</f>
        <v>23500</v>
      </c>
      <c r="G88" s="35">
        <f>SUM(G83:G87)</f>
        <v>122047</v>
      </c>
      <c r="H88" s="35">
        <f>SUM(H83:H87)</f>
        <v>145547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spans="1:72" ht="12.75">
      <c r="A89" s="1"/>
      <c r="B89" s="1"/>
      <c r="C89" s="1"/>
      <c r="D89" s="27"/>
      <c r="E89" s="27"/>
      <c r="F89" s="34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spans="1:72" ht="12.75">
      <c r="A90" s="40"/>
      <c r="B90" s="40" t="s">
        <v>133</v>
      </c>
      <c r="C90" s="40"/>
      <c r="D90" s="41"/>
      <c r="E90" s="27"/>
      <c r="F90" s="34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1:72" ht="12.75">
      <c r="A91" s="1"/>
      <c r="B91" s="1" t="s">
        <v>134</v>
      </c>
      <c r="C91" s="1"/>
      <c r="D91" s="27"/>
      <c r="E91" s="27"/>
      <c r="F91" s="33">
        <v>0</v>
      </c>
      <c r="G91" s="11">
        <v>341</v>
      </c>
      <c r="H91" s="36">
        <f>+F91+G91</f>
        <v>341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1:72" ht="12.75">
      <c r="A92" s="1"/>
      <c r="B92" s="1" t="s">
        <v>136</v>
      </c>
      <c r="C92" s="1"/>
      <c r="D92" s="27"/>
      <c r="E92" s="27"/>
      <c r="F92" s="35">
        <v>61</v>
      </c>
      <c r="G92" s="12">
        <v>0</v>
      </c>
      <c r="H92" s="39">
        <f>+F92+G92</f>
        <v>61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1:72" ht="12.75">
      <c r="A93" s="1"/>
      <c r="B93" s="1" t="s">
        <v>0</v>
      </c>
      <c r="C93" s="1"/>
      <c r="D93" s="27"/>
      <c r="E93" s="27"/>
      <c r="F93" s="35">
        <f>SUM(F91:F92)</f>
        <v>61</v>
      </c>
      <c r="G93" s="35">
        <f>SUM(G91:G92)</f>
        <v>341</v>
      </c>
      <c r="H93" s="35">
        <f>SUM(H91:H92)</f>
        <v>402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1:72" ht="12.75">
      <c r="A94" s="1"/>
      <c r="B94" s="1"/>
      <c r="C94" s="1"/>
      <c r="D94" s="27"/>
      <c r="E94" s="27"/>
      <c r="F94" s="37"/>
      <c r="G94" s="37"/>
      <c r="H94" s="3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</row>
    <row r="95" spans="1:72" ht="13.5" thickBot="1">
      <c r="A95" s="1"/>
      <c r="B95" s="1" t="s">
        <v>137</v>
      </c>
      <c r="C95" s="1"/>
      <c r="D95" s="27"/>
      <c r="E95" s="27"/>
      <c r="F95" s="38">
        <f>+F88+F93</f>
        <v>23561</v>
      </c>
      <c r="G95" s="38">
        <f>+G88+G93</f>
        <v>122388</v>
      </c>
      <c r="H95" s="38">
        <f>+H88+H93</f>
        <v>145949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1:72" ht="12.75">
      <c r="A96" s="1"/>
      <c r="B96" s="1"/>
      <c r="C96" s="1"/>
      <c r="F96" s="14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72" ht="12.75">
      <c r="A97" s="1">
        <v>13</v>
      </c>
      <c r="B97" s="2" t="s">
        <v>84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ht="12.75">
      <c r="A98" s="1"/>
      <c r="B98" s="1" t="s">
        <v>185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ht="12.75">
      <c r="A99" s="1"/>
      <c r="B99" s="1" t="s">
        <v>103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ht="12.75">
      <c r="A100" s="1"/>
      <c r="B100" s="1" t="s">
        <v>131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ht="12.75">
      <c r="A101" s="1"/>
      <c r="B101" s="1"/>
      <c r="C101" s="1"/>
      <c r="D101" s="1"/>
      <c r="E101" s="1"/>
      <c r="F101" s="27" t="s">
        <v>6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ht="12.75">
      <c r="A102" s="1"/>
      <c r="B102" s="1" t="s">
        <v>128</v>
      </c>
      <c r="C102" s="1"/>
      <c r="D102" s="1"/>
      <c r="F102" s="11">
        <v>183832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ht="12.75">
      <c r="A103" s="1"/>
      <c r="B103" s="1" t="s">
        <v>129</v>
      </c>
      <c r="C103" s="1"/>
      <c r="D103" s="1"/>
      <c r="F103" s="11">
        <v>1749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 ht="12.75">
      <c r="A104" s="1"/>
      <c r="B104" s="1" t="s">
        <v>130</v>
      </c>
      <c r="C104" s="1"/>
      <c r="D104" s="1"/>
      <c r="F104" s="11">
        <v>4000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 ht="12.75">
      <c r="A105" s="1"/>
      <c r="B105" s="1" t="s">
        <v>81</v>
      </c>
      <c r="C105" s="1"/>
      <c r="D105" s="1"/>
      <c r="E105" s="1"/>
      <c r="F105" s="29">
        <f>SUM(F102:F104)</f>
        <v>189581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ht="12.75">
      <c r="A107" s="1">
        <v>14</v>
      </c>
      <c r="B107" s="2" t="s">
        <v>86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ht="12.75">
      <c r="A108" s="1"/>
      <c r="B108" s="1" t="s">
        <v>87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2" ht="12.75">
      <c r="A110" s="1">
        <v>15</v>
      </c>
      <c r="B110" s="2" t="s">
        <v>100</v>
      </c>
      <c r="C110" s="1"/>
      <c r="D110" s="5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spans="1:73" s="51" customFormat="1" ht="12.75">
      <c r="A111" s="1"/>
      <c r="B111" s="1" t="s">
        <v>191</v>
      </c>
      <c r="C111" s="1"/>
      <c r="D111" s="1"/>
      <c r="E111" s="1"/>
      <c r="F111" s="1"/>
      <c r="G111" s="1"/>
      <c r="H111" s="1"/>
      <c r="I111" s="1"/>
      <c r="J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 s="51" customFormat="1" ht="12.75">
      <c r="A112" s="1"/>
      <c r="B112" s="1" t="s">
        <v>181</v>
      </c>
      <c r="C112" s="49"/>
      <c r="D112" s="49"/>
      <c r="E112" s="49"/>
      <c r="F112" s="49"/>
      <c r="G112" s="49"/>
      <c r="H112" s="49"/>
      <c r="I112" s="49"/>
      <c r="J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</row>
    <row r="113" spans="1:73" s="51" customFormat="1" ht="12.75">
      <c r="A113" s="1"/>
      <c r="B113" s="1" t="s">
        <v>220</v>
      </c>
      <c r="C113" s="49"/>
      <c r="D113" s="49"/>
      <c r="E113" s="49"/>
      <c r="F113" s="49"/>
      <c r="G113" s="49"/>
      <c r="H113" s="49"/>
      <c r="I113" s="49"/>
      <c r="J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</row>
    <row r="114" spans="1:73" s="51" customFormat="1" ht="12.75">
      <c r="A114" s="1"/>
      <c r="B114" s="1" t="s">
        <v>221</v>
      </c>
      <c r="C114" s="1"/>
      <c r="D114" s="1"/>
      <c r="E114" s="1"/>
      <c r="F114" s="1"/>
      <c r="G114" s="1"/>
      <c r="H114" s="1"/>
      <c r="I114" s="1"/>
      <c r="J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 s="51" customFormat="1" ht="12.75">
      <c r="A115" s="1"/>
      <c r="B115" s="1" t="s">
        <v>182</v>
      </c>
      <c r="C115" s="1"/>
      <c r="D115" s="1"/>
      <c r="E115" s="1"/>
      <c r="F115" s="1"/>
      <c r="G115" s="1"/>
      <c r="H115" s="1"/>
      <c r="I115" s="1"/>
      <c r="J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 s="51" customFormat="1" ht="12.75">
      <c r="A116" s="1"/>
      <c r="B116" s="1" t="s">
        <v>222</v>
      </c>
      <c r="C116" s="1"/>
      <c r="D116" s="1"/>
      <c r="E116" s="1"/>
      <c r="F116" s="1"/>
      <c r="G116" s="1"/>
      <c r="H116" s="1"/>
      <c r="I116" s="1"/>
      <c r="J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 s="51" customFormat="1" ht="12.75">
      <c r="A117" s="1"/>
      <c r="B117" s="1" t="s">
        <v>223</v>
      </c>
      <c r="C117" s="1"/>
      <c r="D117" s="1"/>
      <c r="E117" s="1"/>
      <c r="F117" s="1"/>
      <c r="G117" s="1"/>
      <c r="H117" s="1"/>
      <c r="I117" s="1"/>
      <c r="J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 s="51" customFormat="1" ht="12.75">
      <c r="A118" s="1"/>
      <c r="B118" s="1" t="s">
        <v>183</v>
      </c>
      <c r="C118" s="1"/>
      <c r="D118" s="1"/>
      <c r="E118" s="1"/>
      <c r="F118" s="1"/>
      <c r="G118" s="1"/>
      <c r="H118" s="1"/>
      <c r="I118" s="1"/>
      <c r="J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:73" s="51" customFormat="1" ht="12.75">
      <c r="A119" s="1"/>
      <c r="B119" s="1" t="s">
        <v>224</v>
      </c>
      <c r="C119" s="1"/>
      <c r="D119" s="1"/>
      <c r="E119" s="1"/>
      <c r="F119" s="1"/>
      <c r="G119" s="1"/>
      <c r="H119" s="1"/>
      <c r="I119" s="1"/>
      <c r="J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:73" s="51" customFormat="1" ht="12.75">
      <c r="A120" s="1"/>
      <c r="B120" s="1" t="s">
        <v>225</v>
      </c>
      <c r="C120" s="1"/>
      <c r="D120" s="1"/>
      <c r="E120" s="1"/>
      <c r="F120" s="1"/>
      <c r="G120" s="1"/>
      <c r="H120" s="1"/>
      <c r="I120" s="1"/>
      <c r="J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:73" s="51" customFormat="1" ht="12.75">
      <c r="A121" s="1"/>
      <c r="B121" s="1" t="s">
        <v>226</v>
      </c>
      <c r="C121" s="1"/>
      <c r="D121" s="1"/>
      <c r="E121" s="1"/>
      <c r="F121" s="1"/>
      <c r="G121" s="1"/>
      <c r="H121" s="1"/>
      <c r="I121" s="1"/>
      <c r="J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:73" s="51" customFormat="1" ht="12.75">
      <c r="A122" s="1"/>
      <c r="B122" s="1" t="s">
        <v>227</v>
      </c>
      <c r="C122" s="1"/>
      <c r="D122" s="1"/>
      <c r="E122" s="1"/>
      <c r="F122" s="1"/>
      <c r="G122" s="1"/>
      <c r="H122" s="1"/>
      <c r="I122" s="1"/>
      <c r="J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1:72" ht="12.7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 ht="12.75">
      <c r="A124" s="1">
        <v>16</v>
      </c>
      <c r="B124" s="2" t="s">
        <v>88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1:72" ht="12.75">
      <c r="A125" s="1"/>
      <c r="B125" s="1" t="s">
        <v>215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ht="12.75">
      <c r="A126" s="1"/>
      <c r="B126" s="1"/>
      <c r="C126" s="1"/>
      <c r="D126" s="1"/>
      <c r="G126" s="28"/>
      <c r="H126" s="27" t="s">
        <v>148</v>
      </c>
      <c r="I126" s="27" t="s">
        <v>81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ht="12.75">
      <c r="A127" s="1"/>
      <c r="B127" s="1"/>
      <c r="C127" s="1"/>
      <c r="D127" s="1"/>
      <c r="G127" s="28"/>
      <c r="H127" s="27" t="s">
        <v>92</v>
      </c>
      <c r="I127" s="27" t="s">
        <v>90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ht="12.75">
      <c r="A128" s="1"/>
      <c r="B128" s="1"/>
      <c r="C128" s="1"/>
      <c r="D128" s="1"/>
      <c r="G128" s="27" t="s">
        <v>9</v>
      </c>
      <c r="H128" s="27" t="s">
        <v>89</v>
      </c>
      <c r="I128" s="27" t="s">
        <v>91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1:72" ht="12.75">
      <c r="A129" s="1"/>
      <c r="B129" s="1"/>
      <c r="C129" s="1"/>
      <c r="D129" s="1"/>
      <c r="G129" s="27" t="s">
        <v>6</v>
      </c>
      <c r="H129" s="27" t="s">
        <v>6</v>
      </c>
      <c r="I129" s="27" t="s">
        <v>6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72" ht="12.75">
      <c r="A130" s="1"/>
      <c r="B130" s="1" t="s">
        <v>106</v>
      </c>
      <c r="C130" s="1"/>
      <c r="D130" s="1"/>
      <c r="G130" s="11">
        <v>18385</v>
      </c>
      <c r="H130" s="11">
        <v>2952</v>
      </c>
      <c r="I130" s="11">
        <v>69772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spans="1:72" ht="12.75">
      <c r="A131" s="1"/>
      <c r="B131" s="1" t="s">
        <v>113</v>
      </c>
      <c r="C131" s="1"/>
      <c r="D131" s="1"/>
      <c r="G131" s="12">
        <v>44453</v>
      </c>
      <c r="H131" s="12">
        <v>-8246</v>
      </c>
      <c r="I131" s="12">
        <v>107407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1:72" ht="12.75">
      <c r="A132" s="1"/>
      <c r="B132" s="1" t="s">
        <v>81</v>
      </c>
      <c r="C132" s="1"/>
      <c r="D132" s="1"/>
      <c r="G132" s="14">
        <f>SUM(G130:G131)</f>
        <v>62838</v>
      </c>
      <c r="H132" s="14">
        <f>SUM(H130:H131)</f>
        <v>-5294</v>
      </c>
      <c r="I132" s="14">
        <f>+I130+I131</f>
        <v>177179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1:72" ht="12.75">
      <c r="A133" s="1"/>
      <c r="B133" s="1" t="s">
        <v>108</v>
      </c>
      <c r="C133" s="1"/>
      <c r="D133" s="1"/>
      <c r="G133" s="14">
        <v>0</v>
      </c>
      <c r="H133" s="14">
        <v>0</v>
      </c>
      <c r="I133" s="14">
        <v>817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1:72" ht="12.75">
      <c r="A134" s="1"/>
      <c r="B134" s="1" t="s">
        <v>21</v>
      </c>
      <c r="C134" s="1"/>
      <c r="D134" s="1"/>
      <c r="G134" s="14">
        <v>0</v>
      </c>
      <c r="H134" s="14">
        <v>-90</v>
      </c>
      <c r="I134" s="14">
        <v>0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1:72" ht="12.75">
      <c r="A135" s="1"/>
      <c r="B135" s="1"/>
      <c r="C135" s="1"/>
      <c r="D135" s="1"/>
      <c r="G135" s="30"/>
      <c r="H135" s="30"/>
      <c r="I135" s="30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ht="13.5" thickBot="1">
      <c r="A136" s="1"/>
      <c r="B136" s="1"/>
      <c r="C136" s="1"/>
      <c r="D136" s="1"/>
      <c r="G136" s="13">
        <f>+G132</f>
        <v>62838</v>
      </c>
      <c r="H136" s="13">
        <f>SUM(H132:H135)</f>
        <v>-5384</v>
      </c>
      <c r="I136" s="13">
        <f>SUM(I132:I135)</f>
        <v>177996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ht="12.75">
      <c r="A138" s="1"/>
      <c r="B138" s="1" t="s">
        <v>101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 ht="12.75">
      <c r="A139" s="1"/>
      <c r="B139" s="1" t="s">
        <v>102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ht="12.75">
      <c r="A141" s="1">
        <v>17</v>
      </c>
      <c r="B141" s="2" t="s">
        <v>93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1:72" ht="12.75">
      <c r="A142" s="1"/>
      <c r="B142" s="2" t="s">
        <v>94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1:72" ht="12.75">
      <c r="A143" s="1"/>
      <c r="B143" s="1"/>
      <c r="C143" s="1"/>
      <c r="D143" s="1"/>
      <c r="E143" s="1"/>
      <c r="F143" s="27" t="s">
        <v>4</v>
      </c>
      <c r="G143" s="27" t="s">
        <v>115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1:72" ht="12.75">
      <c r="A144" s="1"/>
      <c r="B144" s="1"/>
      <c r="C144" s="1"/>
      <c r="D144" s="1"/>
      <c r="E144" s="1"/>
      <c r="F144" s="27" t="s">
        <v>3</v>
      </c>
      <c r="G144" s="27" t="s">
        <v>3</v>
      </c>
      <c r="H144" s="27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1:72" ht="12.75">
      <c r="A145" s="1"/>
      <c r="B145" s="1"/>
      <c r="C145" s="1"/>
      <c r="D145" s="1"/>
      <c r="E145" s="1"/>
      <c r="F145" s="44">
        <v>37164</v>
      </c>
      <c r="G145" s="44">
        <v>37072</v>
      </c>
      <c r="H145" s="52" t="s">
        <v>184</v>
      </c>
      <c r="I145" s="5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2" ht="12.75">
      <c r="A146" s="1"/>
      <c r="B146" s="1"/>
      <c r="C146" s="1"/>
      <c r="D146" s="1"/>
      <c r="E146" s="1"/>
      <c r="F146" s="27" t="s">
        <v>6</v>
      </c>
      <c r="G146" s="27" t="s">
        <v>6</v>
      </c>
      <c r="H146" s="27" t="s">
        <v>6</v>
      </c>
      <c r="I146" s="27" t="s">
        <v>118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72" ht="12.75">
      <c r="A147" s="1"/>
      <c r="B147" s="1" t="s">
        <v>149</v>
      </c>
      <c r="C147" s="1"/>
      <c r="D147" s="1"/>
      <c r="E147" s="1"/>
      <c r="F147" s="11">
        <v>13731</v>
      </c>
      <c r="G147" s="11">
        <v>18825</v>
      </c>
      <c r="H147" s="11">
        <f>+F147-G147</f>
        <v>-5094</v>
      </c>
      <c r="I147" s="11">
        <f>+H147/G147*100</f>
        <v>-27.0597609561753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ht="12.75">
      <c r="A148" s="1"/>
      <c r="B148" s="1" t="s">
        <v>150</v>
      </c>
      <c r="C148" s="1"/>
      <c r="D148" s="1"/>
      <c r="E148" s="1"/>
      <c r="F148" s="11">
        <v>9341</v>
      </c>
      <c r="G148" s="11">
        <v>5978</v>
      </c>
      <c r="H148" s="11">
        <f>+F148-G148</f>
        <v>3363</v>
      </c>
      <c r="I148" s="11">
        <f>+H148/G148*100</f>
        <v>56.25627300100368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72" ht="12.75">
      <c r="A149" s="1"/>
      <c r="B149" s="1"/>
      <c r="C149" s="1"/>
      <c r="D149" s="1"/>
      <c r="E149" s="1"/>
      <c r="F149" s="29">
        <f>+F147+F148</f>
        <v>23072</v>
      </c>
      <c r="G149" s="29">
        <f>+G147+G148</f>
        <v>24803</v>
      </c>
      <c r="H149" s="29">
        <f>+H147+H148</f>
        <v>-1731</v>
      </c>
      <c r="I149" s="29">
        <f>+H149/G149*100</f>
        <v>-6.97899447647462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ht="12.75">
      <c r="A150" s="1"/>
      <c r="B150" s="1"/>
      <c r="C150" s="1"/>
      <c r="D150" s="1"/>
      <c r="E150" s="1"/>
      <c r="F150" s="14"/>
      <c r="G150" s="14"/>
      <c r="H150" s="14"/>
      <c r="I150" s="1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ht="12.75">
      <c r="A151" s="1"/>
      <c r="B151" s="1" t="s">
        <v>152</v>
      </c>
      <c r="C151" s="1"/>
      <c r="D151" s="1"/>
      <c r="E151" s="1"/>
      <c r="F151" s="11">
        <v>-4044</v>
      </c>
      <c r="G151" s="11">
        <v>-1742</v>
      </c>
      <c r="H151" s="11">
        <f>+F151-G151</f>
        <v>-2302</v>
      </c>
      <c r="I151" s="11">
        <f>-H151/G151*100</f>
        <v>-132.14695752009186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ht="12.75">
      <c r="A152" s="1"/>
      <c r="B152" s="1" t="s">
        <v>151</v>
      </c>
      <c r="C152" s="1"/>
      <c r="D152" s="1"/>
      <c r="E152" s="1"/>
      <c r="F152" s="14">
        <v>2952</v>
      </c>
      <c r="G152" s="14">
        <v>433</v>
      </c>
      <c r="H152" s="11">
        <f>+F152-G152</f>
        <v>2519</v>
      </c>
      <c r="I152" s="11">
        <f>+H152/G152*100</f>
        <v>581.7551963048498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ht="12.75">
      <c r="A153" s="1"/>
      <c r="B153" s="1" t="s">
        <v>114</v>
      </c>
      <c r="C153" s="1"/>
      <c r="D153" s="1"/>
      <c r="E153" s="1"/>
      <c r="F153" s="29">
        <f>+F152+F151</f>
        <v>-1092</v>
      </c>
      <c r="G153" s="29">
        <f>+G152+G151</f>
        <v>-1309</v>
      </c>
      <c r="H153" s="29">
        <f>+H152+H151</f>
        <v>217</v>
      </c>
      <c r="I153" s="29">
        <f>-H153/G153*100</f>
        <v>16.577540106951872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ht="12.75">
      <c r="A155" s="1"/>
      <c r="B155" s="1" t="s">
        <v>193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ht="12.75">
      <c r="A156" s="1"/>
      <c r="B156" s="1" t="s">
        <v>197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ht="12.75">
      <c r="A157" s="1"/>
      <c r="B157" s="1" t="s">
        <v>198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ht="12.75">
      <c r="A159" s="1"/>
      <c r="B159" s="1" t="s">
        <v>203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ht="12.75">
      <c r="A160" s="1"/>
      <c r="B160" s="1" t="s">
        <v>204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ht="12.75">
      <c r="A161" s="1"/>
      <c r="B161" s="1" t="s">
        <v>0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ht="12.75">
      <c r="A162" s="1">
        <v>18</v>
      </c>
      <c r="B162" s="2" t="s">
        <v>95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ht="12.75">
      <c r="A163" s="1"/>
      <c r="B163" s="1" t="s">
        <v>199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ht="12.75">
      <c r="A164" s="1"/>
      <c r="B164" s="1" t="s">
        <v>231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ht="12.75">
      <c r="A165" s="1"/>
      <c r="B165" s="1" t="s">
        <v>200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ht="12.75">
      <c r="A166" s="1"/>
      <c r="B166" s="1" t="s">
        <v>201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ht="12.75">
      <c r="A167" s="1"/>
      <c r="B167" s="1" t="s">
        <v>216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 ht="12.75">
      <c r="A168" s="1"/>
      <c r="B168" s="1" t="s">
        <v>209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ht="12.75">
      <c r="A169" s="1"/>
      <c r="B169" s="1" t="s">
        <v>202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ht="12.75">
      <c r="A170" s="1"/>
      <c r="B170" s="1" t="s">
        <v>0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1:72" ht="12.75">
      <c r="A171" s="1">
        <v>19</v>
      </c>
      <c r="B171" s="2" t="s">
        <v>96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1:72" ht="12.75">
      <c r="A172" s="1"/>
      <c r="B172" s="1" t="s">
        <v>177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1:72" ht="12.75">
      <c r="A173" s="1"/>
      <c r="B173" s="1" t="s">
        <v>178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1:72" ht="12.75">
      <c r="A174" s="1"/>
      <c r="B174" s="1" t="s">
        <v>179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1:72" ht="12.75">
      <c r="A175" s="1"/>
      <c r="B175" s="1" t="s">
        <v>180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1:7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1:72" ht="12.75">
      <c r="A177" s="1">
        <v>20</v>
      </c>
      <c r="B177" s="2" t="s">
        <v>97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1:72" ht="12.75">
      <c r="A178" s="1"/>
      <c r="B178" s="1" t="s">
        <v>98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1:7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1:72" ht="12.75">
      <c r="A180" s="1">
        <v>21</v>
      </c>
      <c r="B180" s="2" t="s">
        <v>99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1:72" ht="12.75">
      <c r="A181" s="1"/>
      <c r="B181" s="1" t="s">
        <v>190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1:7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1:7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1:7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1:7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7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1:7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1:7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1:7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1:7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1:7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1:7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1:7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1:7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1:7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:7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1:7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1:7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1:7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1:7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1:7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1:7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spans="1:7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spans="1:7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1:7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spans="1:7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1:7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1:7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1:7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1:7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spans="1:7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1:7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1:7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spans="1:7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pans="1:7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spans="1:7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spans="1:7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spans="1:7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</row>
    <row r="229" spans="1:7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</row>
    <row r="230" spans="1:7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</row>
    <row r="231" spans="1:7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</row>
    <row r="232" spans="1:7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</row>
    <row r="233" spans="1:7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</row>
    <row r="234" spans="1:7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</row>
    <row r="235" spans="1:7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</row>
    <row r="236" spans="1:7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</row>
    <row r="237" spans="1:7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</row>
    <row r="238" spans="1:7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</row>
    <row r="239" spans="1:7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spans="1:7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spans="1:7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spans="1:7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</row>
    <row r="243" spans="1:7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spans="1:7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</row>
    <row r="245" spans="1:7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</row>
    <row r="246" spans="1:7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</row>
    <row r="247" spans="1:7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</row>
    <row r="248" spans="1:7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</row>
    <row r="249" spans="1:7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</row>
    <row r="250" spans="1:7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</row>
    <row r="251" spans="1:7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</row>
    <row r="252" spans="1:7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</row>
    <row r="253" spans="1:7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</row>
    <row r="254" spans="1:7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</row>
    <row r="255" spans="1:7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</row>
    <row r="256" spans="1:7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</row>
    <row r="257" spans="1:7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</row>
    <row r="258" spans="1:7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</row>
    <row r="259" spans="1:7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</row>
    <row r="260" spans="1:7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</row>
    <row r="261" spans="1:7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</row>
    <row r="262" spans="1:7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</row>
    <row r="263" spans="1:7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</row>
    <row r="264" spans="1:7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</row>
    <row r="265" spans="1:7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</row>
    <row r="266" spans="1:7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</row>
    <row r="267" spans="1:7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</row>
    <row r="268" spans="1:7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</row>
    <row r="269" spans="1:7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</row>
    <row r="270" spans="1:7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</row>
    <row r="271" spans="1:7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</row>
    <row r="272" spans="1:7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</row>
    <row r="273" spans="1:7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</row>
    <row r="274" spans="1:7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</row>
    <row r="275" spans="1:7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</row>
    <row r="276" spans="1:7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</row>
    <row r="277" spans="1:7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</row>
    <row r="278" spans="1:7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</row>
    <row r="279" spans="1:7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</row>
    <row r="280" spans="1:7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</row>
    <row r="281" spans="1:7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</row>
    <row r="282" spans="1:7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</row>
    <row r="283" spans="1:7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</row>
    <row r="284" spans="1:7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</row>
    <row r="285" spans="1:7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</row>
    <row r="286" spans="1:7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</row>
    <row r="287" spans="1:7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</row>
    <row r="288" spans="1:7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</row>
    <row r="289" spans="1:7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</row>
    <row r="290" spans="1:7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</row>
    <row r="291" spans="1:7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</row>
    <row r="292" spans="1:7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</row>
    <row r="293" spans="1:7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</row>
    <row r="294" spans="1:7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</row>
    <row r="295" spans="1:7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</row>
    <row r="296" spans="1:7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</row>
    <row r="297" spans="1:7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</row>
    <row r="298" spans="1:7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</row>
    <row r="299" spans="1:7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</row>
    <row r="300" spans="1:7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</row>
    <row r="301" spans="1:7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</row>
    <row r="302" spans="1:7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</row>
    <row r="303" spans="1:7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</row>
    <row r="304" spans="1:7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</row>
    <row r="305" spans="1:7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</row>
    <row r="306" spans="1:7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</row>
    <row r="307" spans="1:7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</row>
    <row r="308" spans="1:7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</row>
    <row r="309" spans="1:7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</row>
    <row r="310" spans="1:7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</row>
    <row r="311" spans="1:7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</row>
    <row r="312" spans="1:7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</row>
    <row r="313" spans="1:7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</row>
    <row r="314" spans="1:7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</row>
    <row r="315" spans="1:7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</row>
    <row r="316" spans="1:7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</row>
    <row r="317" spans="1:7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</row>
    <row r="318" spans="1:7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</row>
    <row r="319" spans="1:7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</row>
    <row r="320" spans="1:7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</row>
    <row r="321" spans="1:7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</row>
    <row r="322" spans="1:7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</row>
    <row r="323" spans="1:7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</row>
    <row r="324" spans="1:7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</row>
    <row r="325" spans="1:7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</row>
    <row r="326" spans="1:7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</row>
    <row r="327" spans="1:7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</row>
    <row r="328" spans="1:7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</row>
    <row r="329" spans="1:7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</row>
    <row r="330" spans="1:7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</row>
    <row r="331" spans="1:7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</row>
    <row r="332" spans="1:7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</row>
    <row r="333" spans="1:7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</row>
    <row r="334" spans="1:7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</row>
    <row r="335" spans="1:7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</row>
    <row r="336" spans="1:7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</row>
    <row r="337" spans="1:7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</row>
    <row r="338" spans="1:7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</row>
    <row r="339" spans="1:7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</row>
    <row r="340" spans="1:7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</row>
    <row r="341" spans="1:7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</row>
    <row r="342" spans="1:7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</row>
    <row r="343" spans="1:7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</row>
    <row r="344" spans="1:7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</row>
    <row r="345" spans="1:7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</row>
    <row r="346" spans="1:7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</row>
    <row r="347" spans="1:7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</row>
    <row r="348" spans="1:7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</row>
    <row r="349" spans="1:7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</row>
    <row r="350" spans="1:7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</row>
    <row r="351" spans="1:7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</row>
  </sheetData>
  <mergeCells count="1">
    <mergeCell ref="H145:I145"/>
  </mergeCells>
  <printOptions/>
  <pageMargins left="0.7480314960629921" right="0.7480314960629921" top="0.3937007874015748" bottom="0.3937007874015748" header="0.25" footer="0.5118110236220472"/>
  <pageSetup horizontalDpi="300" verticalDpi="300" orientation="portrait" scale="93" r:id="rId1"/>
  <rowBreaks count="2" manualBreakCount="2">
    <brk id="62" max="12" man="1"/>
    <brk id="12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Syarikat EMICO</cp:lastModifiedBy>
  <cp:lastPrinted>2001-11-28T02:02:14Z</cp:lastPrinted>
  <dcterms:created xsi:type="dcterms:W3CDTF">1999-11-25T03:32:38Z</dcterms:created>
  <dcterms:modified xsi:type="dcterms:W3CDTF">2001-11-28T09:24:45Z</dcterms:modified>
  <cp:category/>
  <cp:version/>
  <cp:contentType/>
  <cp:contentStatus/>
</cp:coreProperties>
</file>